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192.168.60.202\service\Buffalo復旧\★制作\2503.キリンホールディングス_本橋\★制作\20221109_ハイライト更新3Q_01\chart\"/>
    </mc:Choice>
  </mc:AlternateContent>
  <xr:revisionPtr revIDLastSave="0" documentId="13_ncr:1_{FFD6E951-2D46-4DA5-BD81-640061637452}" xr6:coauthVersionLast="47" xr6:coauthVersionMax="47" xr10:uidLastSave="{00000000-0000-0000-0000-000000000000}"/>
  <bookViews>
    <workbookView xWindow="-18525" yWindow="1545" windowWidth="22500" windowHeight="12900" xr2:uid="{00000000-000D-0000-FFFF-FFFF00000000}"/>
  </bookViews>
  <sheets>
    <sheet name="Profit and Loss Trends" sheetId="15" r:id="rId1"/>
    <sheet name="Profit and loss(Quarterly Data)" sheetId="22" r:id="rId2"/>
    <sheet name="Segment Information" sheetId="16" r:id="rId3"/>
    <sheet name="Financial Condition" sheetId="17" r:id="rId4"/>
    <sheet name="Value Indicators" sheetId="18" r:id="rId5"/>
    <sheet name="Per Share Data" sheetId="19" r:id="rId6"/>
    <sheet name="Other" sheetId="20" r:id="rId7"/>
    <sheet name="Data of Business Companies" sheetId="24" r:id="rId8"/>
    <sheet name="Non-financial data" sheetId="25" r:id="rId9"/>
  </sheets>
  <definedNames>
    <definedName name="_xlnm.Print_Area" localSheetId="7">'Data of Business Companies'!$A$1:$M$62</definedName>
    <definedName name="_xlnm.Print_Area" localSheetId="3">'Financial Condition'!$A$1:$N$28</definedName>
    <definedName name="_xlnm.Print_Area" localSheetId="8">'Non-financial data'!$A$1:$H$14</definedName>
    <definedName name="_xlnm.Print_Area" localSheetId="6">Other!$A$1:$R$8</definedName>
    <definedName name="_xlnm.Print_Area" localSheetId="5">'Per Share Data'!$A$1:$R$12</definedName>
    <definedName name="_xlnm.Print_Area" localSheetId="0">'Profit and Loss Trends'!$A$1:$P$67</definedName>
    <definedName name="_xlnm.Print_Area" localSheetId="1">'Profit and loss(Quarterly Data)'!$A$1:$X$16</definedName>
    <definedName name="_xlnm.Print_Area" localSheetId="2">'Segment Information'!$A$1:$O$109</definedName>
    <definedName name="_xlnm.Print_Area" localSheetId="4">'Value Indicators'!$A$1:$R$12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 i="15" l="1"/>
  <c r="D34" i="15"/>
  <c r="E34" i="15"/>
  <c r="F34" i="15"/>
  <c r="C33" i="15"/>
  <c r="D33" i="15"/>
  <c r="E33" i="15"/>
  <c r="F33" i="15"/>
  <c r="G33" i="15"/>
  <c r="C31" i="15"/>
  <c r="D31" i="15"/>
  <c r="E31" i="15"/>
  <c r="F31" i="15"/>
  <c r="C30" i="15"/>
  <c r="D30" i="15"/>
  <c r="E30" i="15"/>
  <c r="F30" i="15"/>
  <c r="G30" i="15"/>
  <c r="C19" i="15"/>
  <c r="D19" i="15"/>
  <c r="E19" i="15"/>
  <c r="C18" i="15"/>
  <c r="D18" i="15"/>
  <c r="E18" i="15"/>
  <c r="F18" i="15"/>
  <c r="G18" i="15"/>
  <c r="C16" i="15"/>
  <c r="D16" i="15"/>
  <c r="E16" i="15"/>
  <c r="F16" i="15"/>
  <c r="C15" i="15"/>
  <c r="D15" i="15"/>
  <c r="E15" i="15"/>
  <c r="F15" i="15"/>
  <c r="G15" i="15"/>
  <c r="C13" i="15"/>
  <c r="D13" i="15"/>
  <c r="E13" i="15"/>
  <c r="C12" i="15"/>
  <c r="D12" i="15"/>
  <c r="E12" i="15"/>
  <c r="C10" i="15"/>
  <c r="D10" i="15"/>
  <c r="E10" i="15"/>
  <c r="C9" i="15"/>
  <c r="D9" i="15"/>
  <c r="E9" i="15"/>
  <c r="F9" i="15"/>
  <c r="G9" i="15"/>
  <c r="H9" i="15"/>
  <c r="G9" i="19" l="1"/>
  <c r="H9" i="19"/>
  <c r="E12" i="17"/>
  <c r="F12" i="17"/>
  <c r="G12" i="17"/>
  <c r="H12" i="17"/>
  <c r="G6" i="15"/>
  <c r="G7" i="15" s="1"/>
  <c r="H6" i="15"/>
  <c r="H7" i="15" s="1"/>
  <c r="H10" i="15" s="1"/>
  <c r="F7" i="15"/>
  <c r="F11" i="15"/>
  <c r="G11" i="15"/>
  <c r="H11" i="15"/>
  <c r="H17" i="15" s="1"/>
  <c r="H15" i="15"/>
  <c r="H27" i="15"/>
  <c r="H30" i="15" s="1"/>
  <c r="H33" i="15"/>
  <c r="D65" i="15"/>
  <c r="C65" i="15"/>
  <c r="D63" i="15"/>
  <c r="C63" i="15"/>
  <c r="D61" i="15"/>
  <c r="C61" i="15"/>
  <c r="D56" i="15"/>
  <c r="C56" i="15"/>
  <c r="D54" i="15"/>
  <c r="C54" i="15"/>
  <c r="D52" i="15"/>
  <c r="C52" i="15"/>
  <c r="D50" i="15"/>
  <c r="C50" i="15"/>
  <c r="C48" i="15"/>
  <c r="H31" i="15" l="1"/>
  <c r="G12" i="15"/>
  <c r="G13" i="15"/>
  <c r="G19" i="15"/>
  <c r="G10" i="15"/>
  <c r="H18" i="15"/>
  <c r="H19" i="15"/>
  <c r="F13" i="15"/>
  <c r="F12" i="15"/>
  <c r="F10" i="15"/>
  <c r="F19" i="15"/>
  <c r="G34" i="15"/>
  <c r="G31" i="15"/>
  <c r="G16" i="15"/>
  <c r="H34" i="15"/>
  <c r="H16" i="15"/>
  <c r="H13" i="15"/>
  <c r="H1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髙橋 宏明</author>
  </authors>
  <commentList>
    <comment ref="B4" authorId="0" shapeId="0" xr:uid="{00000000-0006-0000-0800-000001000000}">
      <text>
        <r>
          <rPr>
            <b/>
            <sz val="9"/>
            <color indexed="81"/>
            <rFont val="MS P ゴシック"/>
            <family val="3"/>
            <charset val="128"/>
          </rPr>
          <t>髙橋 宏明:</t>
        </r>
        <r>
          <rPr>
            <sz val="9"/>
            <color indexed="81"/>
            <rFont val="MS P ゴシック"/>
            <family val="3"/>
            <charset val="128"/>
          </rPr>
          <t xml:space="preserve">
環境はまだ数字ないため更新できず申し訳ございません。</t>
        </r>
      </text>
    </comment>
    <comment ref="B5" authorId="0" shapeId="0" xr:uid="{00000000-0006-0000-0800-000002000000}">
      <text>
        <r>
          <rPr>
            <b/>
            <sz val="9"/>
            <color indexed="81"/>
            <rFont val="MS P ゴシック"/>
            <family val="3"/>
            <charset val="128"/>
          </rPr>
          <t>髙橋 宏明:</t>
        </r>
        <r>
          <rPr>
            <sz val="9"/>
            <color indexed="81"/>
            <rFont val="MS P ゴシック"/>
            <family val="3"/>
            <charset val="128"/>
          </rPr>
          <t xml:space="preserve">
同上</t>
        </r>
      </text>
    </comment>
    <comment ref="B6" authorId="0" shapeId="0" xr:uid="{00000000-0006-0000-0800-000003000000}">
      <text>
        <r>
          <rPr>
            <b/>
            <sz val="9"/>
            <color indexed="81"/>
            <rFont val="MS P ゴシック"/>
            <family val="3"/>
            <charset val="128"/>
          </rPr>
          <t>髙橋 宏明:</t>
        </r>
        <r>
          <rPr>
            <sz val="9"/>
            <color indexed="81"/>
            <rFont val="MS P ゴシック"/>
            <family val="3"/>
            <charset val="128"/>
          </rPr>
          <t xml:space="preserve">
同上
</t>
        </r>
      </text>
    </comment>
    <comment ref="B9" authorId="0" shapeId="0" xr:uid="{00000000-0006-0000-0800-000004000000}">
      <text>
        <r>
          <rPr>
            <b/>
            <sz val="9"/>
            <color indexed="81"/>
            <rFont val="MS P ゴシック"/>
            <family val="3"/>
            <charset val="128"/>
          </rPr>
          <t>髙橋 宏明:</t>
        </r>
        <r>
          <rPr>
            <sz val="9"/>
            <color indexed="81"/>
            <rFont val="MS P ゴシック"/>
            <family val="3"/>
            <charset val="128"/>
          </rPr>
          <t xml:space="preserve">
LTIRは少数点第二まで記載した方が正確で良いため、その表記にしております。</t>
        </r>
      </text>
    </comment>
    <comment ref="B12" authorId="0" shapeId="0" xr:uid="{00000000-0006-0000-0800-000005000000}">
      <text>
        <r>
          <rPr>
            <b/>
            <sz val="9"/>
            <color indexed="81"/>
            <rFont val="MS P ゴシック"/>
            <family val="3"/>
            <charset val="128"/>
          </rPr>
          <t>髙橋 宏明:</t>
        </r>
        <r>
          <rPr>
            <sz val="9"/>
            <color indexed="81"/>
            <rFont val="MS P ゴシック"/>
            <family val="3"/>
            <charset val="128"/>
          </rPr>
          <t xml:space="preserve">
こちら数字は取締役における女性比率のため、boardにおけるfemale directorの割合と記載した方が良いかと思いましたが、間違ってたら無視してください。</t>
        </r>
      </text>
    </comment>
  </commentList>
</comments>
</file>

<file path=xl/sharedStrings.xml><?xml version="1.0" encoding="utf-8"?>
<sst xmlns="http://schemas.openxmlformats.org/spreadsheetml/2006/main" count="954" uniqueCount="401">
  <si>
    <t>Others</t>
  </si>
  <si>
    <t>財務データ（損益動向） / Financial Data (Profit and Loss Trends)</t>
  </si>
  <si>
    <r>
      <rPr>
        <b/>
        <sz val="8"/>
        <color indexed="8"/>
        <rFont val="ＭＳ Ｐゴシック"/>
        <family val="3"/>
        <charset val="128"/>
      </rPr>
      <t>国際会計基準</t>
    </r>
    <r>
      <rPr>
        <b/>
        <sz val="8"/>
        <color indexed="8"/>
        <rFont val="Arial"/>
        <family val="2"/>
      </rPr>
      <t xml:space="preserve"> / IFRS (International Financial Reporting Standards)</t>
    </r>
    <rPh sb="0" eb="2">
      <t>コクサイ</t>
    </rPh>
    <rPh sb="2" eb="4">
      <t>カイケイ</t>
    </rPh>
    <rPh sb="4" eb="6">
      <t>キジュン</t>
    </rPh>
    <phoneticPr fontId="5"/>
  </si>
  <si>
    <r>
      <rPr>
        <sz val="8"/>
        <color indexed="8"/>
        <rFont val="ＭＳ Ｐゴシック"/>
        <family val="3"/>
        <charset val="128"/>
      </rPr>
      <t>売上収益</t>
    </r>
    <rPh sb="0" eb="2">
      <t>ウリアゲ</t>
    </rPh>
    <rPh sb="2" eb="4">
      <t>シュウエキ</t>
    </rPh>
    <phoneticPr fontId="5"/>
  </si>
  <si>
    <t>Revenue</t>
    <phoneticPr fontId="5"/>
  </si>
  <si>
    <t>　うち酒税</t>
  </si>
  <si>
    <t>Less Japanese Liquor taxes</t>
  </si>
  <si>
    <r>
      <rPr>
        <sz val="8"/>
        <color indexed="8"/>
        <rFont val="ＭＳ Ｐゴシック"/>
        <family val="3"/>
        <charset val="128"/>
      </rPr>
      <t>売上収益</t>
    </r>
    <r>
      <rPr>
        <sz val="8"/>
        <color indexed="8"/>
        <rFont val="Arial"/>
        <family val="2"/>
      </rPr>
      <t>(</t>
    </r>
    <r>
      <rPr>
        <sz val="8"/>
        <color indexed="8"/>
        <rFont val="ＭＳ Ｐゴシック"/>
        <family val="3"/>
        <charset val="128"/>
      </rPr>
      <t>酒税抜き</t>
    </r>
    <r>
      <rPr>
        <sz val="8"/>
        <color indexed="8"/>
        <rFont val="Arial"/>
        <family val="2"/>
      </rPr>
      <t>)</t>
    </r>
    <rPh sb="2" eb="4">
      <t>シュウエキ</t>
    </rPh>
    <rPh sb="5" eb="7">
      <t>シュゼイ</t>
    </rPh>
    <rPh sb="7" eb="8">
      <t>ヌ</t>
    </rPh>
    <phoneticPr fontId="5"/>
  </si>
  <si>
    <t>Net Revenue</t>
    <phoneticPr fontId="5"/>
  </si>
  <si>
    <r>
      <rPr>
        <sz val="8"/>
        <color indexed="8"/>
        <rFont val="ＭＳ Ｐゴシック"/>
        <family val="3"/>
        <charset val="128"/>
      </rPr>
      <t>売上原価</t>
    </r>
    <rPh sb="0" eb="2">
      <t>ウリアゲ</t>
    </rPh>
    <rPh sb="2" eb="4">
      <t>ゲンカ</t>
    </rPh>
    <phoneticPr fontId="5"/>
  </si>
  <si>
    <t>Cost of sales</t>
  </si>
  <si>
    <r>
      <rPr>
        <sz val="8"/>
        <color indexed="8"/>
        <rFont val="ＭＳ Ｐゴシック"/>
        <family val="3"/>
        <charset val="128"/>
      </rPr>
      <t>　売上収益原価率（</t>
    </r>
    <r>
      <rPr>
        <sz val="8"/>
        <color indexed="8"/>
        <rFont val="Arial"/>
        <family val="2"/>
      </rPr>
      <t>%</t>
    </r>
    <r>
      <rPr>
        <sz val="8"/>
        <color indexed="8"/>
        <rFont val="ＭＳ Ｐゴシック"/>
        <family val="3"/>
        <charset val="128"/>
      </rPr>
      <t>）</t>
    </r>
    <rPh sb="1" eb="3">
      <t>ウリアゲ</t>
    </rPh>
    <rPh sb="3" eb="5">
      <t>シュウエキ</t>
    </rPh>
    <phoneticPr fontId="5"/>
  </si>
  <si>
    <t>Cost of sales / Revenue (%)</t>
    <phoneticPr fontId="5"/>
  </si>
  <si>
    <r>
      <rPr>
        <sz val="8"/>
        <color indexed="8"/>
        <rFont val="ＭＳ Ｐゴシック"/>
        <family val="3"/>
        <charset val="128"/>
      </rPr>
      <t>　売上収益原価率</t>
    </r>
    <r>
      <rPr>
        <sz val="8"/>
        <color indexed="8"/>
        <rFont val="Arial"/>
        <family val="2"/>
      </rPr>
      <t>(%)</t>
    </r>
    <r>
      <rPr>
        <sz val="8"/>
        <color indexed="8"/>
        <rFont val="ＭＳ Ｐゴシック"/>
        <family val="3"/>
        <charset val="128"/>
      </rPr>
      <t>（酒税抜き</t>
    </r>
    <r>
      <rPr>
        <sz val="8"/>
        <color indexed="8"/>
        <rFont val="Arial"/>
        <family val="2"/>
      </rPr>
      <t>)</t>
    </r>
    <rPh sb="1" eb="3">
      <t>ウリアゲ</t>
    </rPh>
    <rPh sb="3" eb="5">
      <t>シュウエキ</t>
    </rPh>
    <rPh sb="5" eb="7">
      <t>ゲンカ</t>
    </rPh>
    <rPh sb="7" eb="8">
      <t>リツ</t>
    </rPh>
    <rPh sb="12" eb="14">
      <t>シュゼイ</t>
    </rPh>
    <rPh sb="14" eb="15">
      <t>ヌ</t>
    </rPh>
    <phoneticPr fontId="5"/>
  </si>
  <si>
    <t>Cost of sales / Net Revenue (%)</t>
    <phoneticPr fontId="5"/>
  </si>
  <si>
    <t>売上総利益</t>
  </si>
  <si>
    <t>Gross profit</t>
  </si>
  <si>
    <r>
      <rPr>
        <sz val="8"/>
        <color indexed="8"/>
        <rFont val="ＭＳ Ｐゴシック"/>
        <family val="3"/>
        <charset val="128"/>
      </rPr>
      <t>　売上総利益／売上収益（</t>
    </r>
    <r>
      <rPr>
        <sz val="8"/>
        <color indexed="8"/>
        <rFont val="Arial"/>
        <family val="2"/>
      </rPr>
      <t>%</t>
    </r>
    <r>
      <rPr>
        <sz val="8"/>
        <color indexed="8"/>
        <rFont val="ＭＳ Ｐゴシック"/>
        <family val="3"/>
        <charset val="128"/>
      </rPr>
      <t>）</t>
    </r>
    <rPh sb="7" eb="9">
      <t>ウリアゲ</t>
    </rPh>
    <rPh sb="9" eb="11">
      <t>シュウエキ</t>
    </rPh>
    <phoneticPr fontId="5"/>
  </si>
  <si>
    <t>Gross profit / Revenue (%)</t>
    <phoneticPr fontId="5"/>
  </si>
  <si>
    <t>Gross profit / Net Revenue (%)</t>
    <phoneticPr fontId="5"/>
  </si>
  <si>
    <r>
      <rPr>
        <sz val="8"/>
        <color indexed="8"/>
        <rFont val="ＭＳ Ｐゴシック"/>
        <family val="3"/>
        <charset val="128"/>
      </rPr>
      <t>販売費及び一般管理費</t>
    </r>
    <rPh sb="2" eb="3">
      <t>ヒ</t>
    </rPh>
    <rPh sb="3" eb="4">
      <t>オヨ</t>
    </rPh>
    <rPh sb="5" eb="7">
      <t>イッパン</t>
    </rPh>
    <phoneticPr fontId="5"/>
  </si>
  <si>
    <t>Selling, general and administrative
  expenses</t>
  </si>
  <si>
    <r>
      <rPr>
        <sz val="8"/>
        <color indexed="8"/>
        <rFont val="ＭＳ Ｐゴシック"/>
        <family val="3"/>
        <charset val="128"/>
      </rPr>
      <t>　販管費／売上収益（</t>
    </r>
    <r>
      <rPr>
        <sz val="8"/>
        <color indexed="8"/>
        <rFont val="Arial"/>
        <family val="2"/>
      </rPr>
      <t>%</t>
    </r>
    <r>
      <rPr>
        <sz val="8"/>
        <color indexed="8"/>
        <rFont val="ＭＳ Ｐゴシック"/>
        <family val="3"/>
        <charset val="128"/>
      </rPr>
      <t>）</t>
    </r>
    <rPh sb="5" eb="7">
      <t>ウリアゲ</t>
    </rPh>
    <rPh sb="7" eb="9">
      <t>シュウエキ</t>
    </rPh>
    <phoneticPr fontId="5"/>
  </si>
  <si>
    <t>SGA / Revenue (%)</t>
    <phoneticPr fontId="5"/>
  </si>
  <si>
    <t>SGA / Net Revenue (%)</t>
    <phoneticPr fontId="5"/>
  </si>
  <si>
    <t>Normalized operating profit</t>
    <phoneticPr fontId="5"/>
  </si>
  <si>
    <r>
      <rPr>
        <sz val="8"/>
        <color indexed="8"/>
        <rFont val="ＭＳ Ｐゴシック"/>
        <family val="3"/>
        <charset val="128"/>
      </rPr>
      <t>　事業利益／売上収益（</t>
    </r>
    <r>
      <rPr>
        <sz val="8"/>
        <color indexed="8"/>
        <rFont val="Arial"/>
        <family val="2"/>
      </rPr>
      <t>%</t>
    </r>
    <r>
      <rPr>
        <sz val="8"/>
        <color indexed="8"/>
        <rFont val="ＭＳ Ｐゴシック"/>
        <family val="3"/>
        <charset val="128"/>
      </rPr>
      <t>）</t>
    </r>
    <rPh sb="1" eb="3">
      <t>ジギョウ</t>
    </rPh>
    <rPh sb="3" eb="5">
      <t>リエキ</t>
    </rPh>
    <rPh sb="6" eb="8">
      <t>ウリアゲ</t>
    </rPh>
    <rPh sb="8" eb="10">
      <t>シュウエキ</t>
    </rPh>
    <phoneticPr fontId="5"/>
  </si>
  <si>
    <t>Normalized operating profit / Revenue (%)</t>
    <phoneticPr fontId="5"/>
  </si>
  <si>
    <r>
      <t>Normalized operating profit / Revenue</t>
    </r>
    <r>
      <rPr>
        <sz val="8"/>
        <color indexed="8"/>
        <rFont val="ＭＳ Ｐゴシック"/>
        <family val="3"/>
        <charset val="128"/>
      </rPr>
      <t>　</t>
    </r>
    <r>
      <rPr>
        <sz val="8"/>
        <color indexed="8"/>
        <rFont val="Arial"/>
        <family val="2"/>
      </rPr>
      <t>excl. Japanese Liquor taxes (%)</t>
    </r>
    <phoneticPr fontId="5"/>
  </si>
  <si>
    <t>Operating Profit</t>
    <phoneticPr fontId="5"/>
  </si>
  <si>
    <t>Share of profit of equity-accounted investees</t>
    <phoneticPr fontId="5"/>
  </si>
  <si>
    <r>
      <t>EBITDA</t>
    </r>
    <r>
      <rPr>
        <vertAlign val="superscript"/>
        <sz val="8"/>
        <color indexed="8"/>
        <rFont val="ＭＳ Ｐゴシック"/>
        <family val="3"/>
        <charset val="128"/>
      </rPr>
      <t>※</t>
    </r>
    <r>
      <rPr>
        <vertAlign val="superscript"/>
        <sz val="8"/>
        <color indexed="8"/>
        <rFont val="Arial"/>
        <family val="2"/>
      </rPr>
      <t>1</t>
    </r>
    <phoneticPr fontId="5"/>
  </si>
  <si>
    <t>EBITDA*1</t>
  </si>
  <si>
    <t>Normalized EBITDA*2</t>
  </si>
  <si>
    <t>Profit before tax</t>
    <phoneticPr fontId="5"/>
  </si>
  <si>
    <t>Profit from continuing operations</t>
    <phoneticPr fontId="5"/>
  </si>
  <si>
    <t>Profit from discontinued operations</t>
    <phoneticPr fontId="5"/>
  </si>
  <si>
    <t>Profit</t>
    <phoneticPr fontId="5"/>
  </si>
  <si>
    <t>Profit attributable to Owners of the Company</t>
    <phoneticPr fontId="5"/>
  </si>
  <si>
    <t>Profit attributable to Non-controlling interests</t>
    <phoneticPr fontId="5"/>
  </si>
  <si>
    <r>
      <rPr>
        <sz val="8"/>
        <color indexed="8"/>
        <rFont val="ＭＳ Ｐゴシック"/>
        <family val="3"/>
        <charset val="128"/>
      </rPr>
      <t>　当期利益／売上収益（</t>
    </r>
    <r>
      <rPr>
        <sz val="8"/>
        <color indexed="8"/>
        <rFont val="Arial"/>
        <family val="2"/>
      </rPr>
      <t>%</t>
    </r>
    <r>
      <rPr>
        <sz val="8"/>
        <color indexed="8"/>
        <rFont val="ＭＳ Ｐゴシック"/>
        <family val="3"/>
        <charset val="128"/>
      </rPr>
      <t>）</t>
    </r>
    <rPh sb="6" eb="8">
      <t>ウリアゲ</t>
    </rPh>
    <rPh sb="8" eb="10">
      <t>シュウエキ</t>
    </rPh>
    <phoneticPr fontId="5"/>
  </si>
  <si>
    <t>Profit / Revenue (%)</t>
    <phoneticPr fontId="5"/>
  </si>
  <si>
    <t>Normalized profit*3</t>
    <phoneticPr fontId="5"/>
  </si>
  <si>
    <t>Normalized profit / Revenue (%)</t>
    <phoneticPr fontId="5"/>
  </si>
  <si>
    <t>EBITDA = Operating profit + Depreciation and amortization + Share of profit of equity-accounted investees</t>
    <phoneticPr fontId="5"/>
  </si>
  <si>
    <t>Normalized EBITDA = Normalized operating profit + Depreciation and amortization + Dividends received from equity-accounted investees</t>
    <phoneticPr fontId="5"/>
  </si>
  <si>
    <t>Normalized profit = Profit attributable to Owners of the Company
 ± Other operating income and expenses and other items after income taxes</t>
    <phoneticPr fontId="5"/>
  </si>
  <si>
    <t xml:space="preserve">         In accordance with the settlement of the provisional accounting treatment related to the acquisition of a business conducted in the fiscal year ended December 31, 2017, the financial figures for that year have been revised retroactively.</t>
    <phoneticPr fontId="5"/>
  </si>
  <si>
    <r>
      <rPr>
        <sz val="8"/>
        <color indexed="8"/>
        <rFont val="ＭＳ Ｐゴシック"/>
        <family val="3"/>
        <charset val="128"/>
      </rPr>
      <t>（百万円</t>
    </r>
    <r>
      <rPr>
        <sz val="8"/>
        <color indexed="8"/>
        <rFont val="Arial"/>
        <family val="2"/>
      </rPr>
      <t xml:space="preserve"> / Millions of yen</t>
    </r>
    <r>
      <rPr>
        <sz val="8"/>
        <color indexed="8"/>
        <rFont val="ＭＳ Ｐゴシック"/>
        <family val="3"/>
        <charset val="128"/>
      </rPr>
      <t>）</t>
    </r>
    <phoneticPr fontId="5"/>
  </si>
  <si>
    <t>売上高</t>
  </si>
  <si>
    <t>Sales</t>
  </si>
  <si>
    <t>純売上高</t>
  </si>
  <si>
    <t>Net sales</t>
  </si>
  <si>
    <t>売上原価</t>
  </si>
  <si>
    <t>　純売上高原価率（%）</t>
  </si>
  <si>
    <t>Cost of sales / Net sales (%)</t>
  </si>
  <si>
    <r>
      <rPr>
        <sz val="8"/>
        <color indexed="8"/>
        <rFont val="ＭＳ Ｐゴシック"/>
        <family val="3"/>
        <charset val="128"/>
      </rPr>
      <t>　売上総利益／純売上高（</t>
    </r>
    <r>
      <rPr>
        <sz val="8"/>
        <color indexed="8"/>
        <rFont val="Arial"/>
        <family val="2"/>
      </rPr>
      <t>%</t>
    </r>
    <r>
      <rPr>
        <sz val="8"/>
        <color indexed="8"/>
        <rFont val="ＭＳ Ｐゴシック"/>
        <family val="3"/>
        <charset val="128"/>
      </rPr>
      <t>）</t>
    </r>
    <phoneticPr fontId="5"/>
  </si>
  <si>
    <t>Gross profit / Net sales (%)</t>
  </si>
  <si>
    <t>　純売上高販管費率（%）</t>
  </si>
  <si>
    <t>SGA / Net sales (%)</t>
  </si>
  <si>
    <t>営業利益</t>
  </si>
  <si>
    <t>Operating income</t>
  </si>
  <si>
    <t>　営業利益／純売上高（%）</t>
  </si>
  <si>
    <t>Operating income / Net sales (%)</t>
  </si>
  <si>
    <t>のれん等償却前営業利益</t>
  </si>
  <si>
    <t>Operating Income
  (Before amortization of goodwill etc.)</t>
    <phoneticPr fontId="5"/>
  </si>
  <si>
    <t>—</t>
  </si>
  <si>
    <t xml:space="preserve">    のれん等償却前営業利益／
　純売上高（%）</t>
  </si>
  <si>
    <t>Operating income (Before amortization
  of goodwill etc.) / Net sales (%)</t>
    <phoneticPr fontId="5"/>
  </si>
  <si>
    <t>Equity in earnings or losses of associates</t>
    <phoneticPr fontId="5"/>
  </si>
  <si>
    <t>―</t>
    <phoneticPr fontId="5"/>
  </si>
  <si>
    <r>
      <rPr>
        <sz val="8"/>
        <color indexed="8"/>
        <rFont val="ＭＳ Ｐゴシック"/>
        <family val="3"/>
        <charset val="128"/>
      </rPr>
      <t>平準化</t>
    </r>
    <r>
      <rPr>
        <sz val="8"/>
        <color indexed="8"/>
        <rFont val="Arial"/>
        <family val="2"/>
      </rPr>
      <t>EBITDA</t>
    </r>
    <r>
      <rPr>
        <vertAlign val="superscript"/>
        <sz val="8"/>
        <color indexed="8"/>
        <rFont val="ＭＳ Ｐゴシック"/>
        <family val="3"/>
        <charset val="128"/>
      </rPr>
      <t>※</t>
    </r>
    <r>
      <rPr>
        <vertAlign val="superscript"/>
        <sz val="8"/>
        <color indexed="8"/>
        <rFont val="Arial"/>
        <family val="2"/>
      </rPr>
      <t>2</t>
    </r>
    <phoneticPr fontId="5"/>
  </si>
  <si>
    <t>経常利益</t>
  </si>
  <si>
    <t>Ordinary income</t>
  </si>
  <si>
    <t>　経常利益／純売上高（%）</t>
  </si>
  <si>
    <t>Ordinary income / Net sales (%)</t>
  </si>
  <si>
    <t>当期純利益</t>
  </si>
  <si>
    <t>Net income</t>
  </si>
  <si>
    <t>　当期純利益／純売上高（%）</t>
  </si>
  <si>
    <t>Net income / Net sales (%)</t>
  </si>
  <si>
    <r>
      <rPr>
        <sz val="8"/>
        <color indexed="8"/>
        <rFont val="ＭＳ Ｐゴシック"/>
        <family val="3"/>
        <charset val="128"/>
      </rPr>
      <t>平準化当期純利益</t>
    </r>
    <r>
      <rPr>
        <vertAlign val="superscript"/>
        <sz val="8"/>
        <color indexed="8"/>
        <rFont val="ＭＳ Ｐゴシック"/>
        <family val="3"/>
        <charset val="128"/>
      </rPr>
      <t>※</t>
    </r>
    <r>
      <rPr>
        <vertAlign val="superscript"/>
        <sz val="8"/>
        <color indexed="8"/>
        <rFont val="Arial"/>
        <family val="2"/>
      </rPr>
      <t>3</t>
    </r>
    <phoneticPr fontId="5"/>
  </si>
  <si>
    <t>Normalized net income*3</t>
  </si>
  <si>
    <t>　平準化当期純利益／
    純売上高（％）</t>
  </si>
  <si>
    <t>Normalized net income / Net sales (%)</t>
    <phoneticPr fontId="5"/>
  </si>
  <si>
    <r>
      <rPr>
        <sz val="8"/>
        <color indexed="8"/>
        <rFont val="ＭＳ Ｐゴシック"/>
        <family val="3"/>
        <charset val="128"/>
      </rPr>
      <t>※</t>
    </r>
    <r>
      <rPr>
        <sz val="8"/>
        <color indexed="8"/>
        <rFont val="Arial"/>
        <family val="2"/>
      </rPr>
      <t>1 2008</t>
    </r>
    <r>
      <rPr>
        <sz val="8"/>
        <color indexed="8"/>
        <rFont val="ＭＳ Ｐゴシック"/>
        <family val="3"/>
        <charset val="128"/>
      </rPr>
      <t>年以降：</t>
    </r>
    <r>
      <rPr>
        <sz val="8"/>
        <color indexed="8"/>
        <rFont val="Arial"/>
        <family val="2"/>
      </rPr>
      <t>EBITDA</t>
    </r>
    <r>
      <rPr>
        <sz val="8"/>
        <color indexed="8"/>
        <rFont val="ＭＳ Ｐゴシック"/>
        <family val="3"/>
        <charset val="128"/>
      </rPr>
      <t xml:space="preserve">＝営業利益＋持分法による投資損益＋減価償却費＋のれん償却額＋特別損益（ただし、のれん等に関わる減損損失他を除く）
</t>
    </r>
    <r>
      <rPr>
        <sz val="8"/>
        <color indexed="8"/>
        <rFont val="Arial"/>
        <family val="2"/>
      </rPr>
      <t xml:space="preserve">       2007</t>
    </r>
    <r>
      <rPr>
        <sz val="8"/>
        <color indexed="8"/>
        <rFont val="ＭＳ Ｐゴシック"/>
        <family val="3"/>
        <charset val="128"/>
      </rPr>
      <t>年以前：</t>
    </r>
    <r>
      <rPr>
        <sz val="8"/>
        <color indexed="8"/>
        <rFont val="Arial"/>
        <family val="2"/>
      </rPr>
      <t>EBITDA</t>
    </r>
    <r>
      <rPr>
        <sz val="8"/>
        <color indexed="8"/>
        <rFont val="ＭＳ Ｐゴシック"/>
        <family val="3"/>
        <charset val="128"/>
      </rPr>
      <t>＝税金等調整前当期純利益＋支払利息ー受取利息・配当金＋減価償却費＋のれん償却額
※</t>
    </r>
    <r>
      <rPr>
        <sz val="8"/>
        <color indexed="8"/>
        <rFont val="Arial"/>
        <family val="2"/>
      </rPr>
      <t xml:space="preserve">2 </t>
    </r>
    <r>
      <rPr>
        <sz val="8"/>
        <color indexed="8"/>
        <rFont val="ＭＳ Ｐゴシック"/>
        <family val="3"/>
        <charset val="128"/>
      </rPr>
      <t>平準化</t>
    </r>
    <r>
      <rPr>
        <sz val="8"/>
        <color indexed="8"/>
        <rFont val="Arial"/>
        <family val="2"/>
      </rPr>
      <t>EBITDA</t>
    </r>
    <r>
      <rPr>
        <sz val="8"/>
        <color indexed="8"/>
        <rFont val="ＭＳ Ｐゴシック"/>
        <family val="3"/>
        <charset val="128"/>
      </rPr>
      <t>＝営業利益＋減価償却費＋のれん償却費＋持分法適用関連会社からの受取配当金
※</t>
    </r>
    <r>
      <rPr>
        <sz val="8"/>
        <color indexed="8"/>
        <rFont val="Arial"/>
        <family val="2"/>
      </rPr>
      <t xml:space="preserve">3 </t>
    </r>
    <r>
      <rPr>
        <sz val="8"/>
        <color indexed="8"/>
        <rFont val="ＭＳ Ｐゴシック"/>
        <family val="3"/>
        <charset val="128"/>
      </rPr>
      <t>平準化当期純利益＝当期純利益＋のれん等償却額</t>
    </r>
    <r>
      <rPr>
        <sz val="8"/>
        <color indexed="8"/>
        <rFont val="Arial"/>
        <family val="2"/>
      </rPr>
      <t xml:space="preserve"> ± </t>
    </r>
    <r>
      <rPr>
        <sz val="8"/>
        <color indexed="8"/>
        <rFont val="ＭＳ Ｐゴシック"/>
        <family val="3"/>
        <charset val="128"/>
      </rPr>
      <t>税金等調整後特別損益</t>
    </r>
    <rPh sb="153" eb="154">
      <t>ヘ</t>
    </rPh>
    <phoneticPr fontId="5"/>
  </si>
  <si>
    <t>*1 After 2008: EBITDA = Operating income + Equity in earnings or losses of affiliates + Depreciation + Amortization of goodwill + Special income and expenses. (Losses on
     impairment regarding goodwill etc., are excluded)
    Before 2007: EBITDA = Income before income taxes and minority interests + Interest expense - Interest income - Dividend income + Depreciation + Amortization of goodwill
*2 Normalized EBITDA = Operating income + Depreciation + Amortization of goodwill +Dividends received from entities accounted for by the equity method.
*3 Normalized net income = Net income + Amortization of goodwill etc. ± Special income or Expenses after income taxes and minority interests.</t>
    <phoneticPr fontId="5"/>
  </si>
  <si>
    <t>財務データ（セグメント情報） / Financial Data (Segment Information)</t>
  </si>
  <si>
    <t>Japan Integrated Beverages</t>
  </si>
  <si>
    <t>　海外綜合飲料事業</t>
  </si>
  <si>
    <t>Overseas Integrated Beverages</t>
  </si>
  <si>
    <t>Overseas Integrated Beverages</t>
    <phoneticPr fontId="5"/>
  </si>
  <si>
    <t>　医薬・バイオケミカル事業</t>
  </si>
  <si>
    <t>Pharmaceuticals and Bio-chemicals</t>
  </si>
  <si>
    <t>Pharmaceuticals and Bio-chemicals</t>
    <phoneticPr fontId="5"/>
  </si>
  <si>
    <t>　その他事業</t>
  </si>
  <si>
    <t>Others</t>
    <phoneticPr fontId="5"/>
  </si>
  <si>
    <t>　　全社費用・セグメント間取引消去</t>
  </si>
  <si>
    <t>Corporate expenses / Inter-segment eliminations</t>
  </si>
  <si>
    <t>平準化EBITDA</t>
  </si>
  <si>
    <t>Normalized EBITDA</t>
  </si>
  <si>
    <t>　　調整額</t>
  </si>
  <si>
    <t>Adjustments</t>
    <phoneticPr fontId="5"/>
  </si>
  <si>
    <r>
      <rPr>
        <sz val="8"/>
        <color indexed="8"/>
        <rFont val="ＭＳ Ｐゴシック"/>
        <family val="3"/>
        <charset val="128"/>
      </rPr>
      <t>　　日本綜合飲料事業（</t>
    </r>
    <r>
      <rPr>
        <sz val="8"/>
        <color indexed="8"/>
        <rFont val="Arial"/>
        <family val="2"/>
      </rPr>
      <t>%</t>
    </r>
    <r>
      <rPr>
        <sz val="8"/>
        <color indexed="8"/>
        <rFont val="ＭＳ Ｐゴシック"/>
        <family val="3"/>
        <charset val="128"/>
      </rPr>
      <t>）</t>
    </r>
    <rPh sb="2" eb="4">
      <t>ニホン</t>
    </rPh>
    <phoneticPr fontId="5"/>
  </si>
  <si>
    <t>　海外綜合飲料事業（%）</t>
  </si>
  <si>
    <t>　医薬・バイオケミカル事業（%）</t>
  </si>
  <si>
    <t>　その他事業（%）</t>
  </si>
  <si>
    <r>
      <t>*1</t>
    </r>
    <r>
      <rPr>
        <sz val="8"/>
        <rFont val="ＭＳ Ｐゴシック"/>
        <family val="3"/>
        <charset val="128"/>
      </rPr>
      <t>　</t>
    </r>
    <r>
      <rPr>
        <sz val="8"/>
        <rFont val="Arial"/>
        <family val="2"/>
      </rPr>
      <t>Normalized EBITDA margin is calculated based on net revenue and Normalized EBITDA.</t>
    </r>
    <phoneticPr fontId="5"/>
  </si>
  <si>
    <t>　国内酒類事業</t>
  </si>
  <si>
    <t>Domestic Alcohol Beverages</t>
  </si>
  <si>
    <t xml:space="preserve">— </t>
  </si>
  <si>
    <t>　国内飲料事業</t>
  </si>
  <si>
    <t>Domestic Non-alcohol Beverages</t>
  </si>
  <si>
    <t>　海外酒類・飲料事業</t>
  </si>
  <si>
    <t>Overseas Beverages</t>
  </si>
  <si>
    <t>Adjustments</t>
  </si>
  <si>
    <t>平準化EBITDAマージン（%）</t>
  </si>
  <si>
    <t>Normalized EBITDA margin</t>
    <phoneticPr fontId="5"/>
  </si>
  <si>
    <r>
      <rPr>
        <sz val="8"/>
        <color indexed="8"/>
        <rFont val="ＭＳ Ｐゴシック"/>
        <family val="3"/>
        <charset val="128"/>
      </rPr>
      <t>※　</t>
    </r>
    <r>
      <rPr>
        <sz val="8"/>
        <color indexed="8"/>
        <rFont val="Arial"/>
        <family val="2"/>
      </rPr>
      <t>2011</t>
    </r>
    <r>
      <rPr>
        <sz val="8"/>
        <color indexed="8"/>
        <rFont val="ＭＳ Ｐゴシック"/>
        <family val="3"/>
        <charset val="128"/>
      </rPr>
      <t>年度よりセグメントの区分が変更されております。また、</t>
    </r>
    <r>
      <rPr>
        <sz val="8"/>
        <color indexed="8"/>
        <rFont val="Arial"/>
        <family val="2"/>
      </rPr>
      <t>2011</t>
    </r>
    <r>
      <rPr>
        <sz val="8"/>
        <color indexed="8"/>
        <rFont val="ＭＳ Ｐゴシック"/>
        <family val="3"/>
        <charset val="128"/>
      </rPr>
      <t>年度以前のセグメント区分の数値は、</t>
    </r>
    <r>
      <rPr>
        <sz val="8"/>
        <color indexed="8"/>
        <rFont val="Arial"/>
        <family val="2"/>
      </rPr>
      <t>2015</t>
    </r>
    <r>
      <rPr>
        <sz val="8"/>
        <color indexed="8"/>
        <rFont val="ＭＳ Ｐゴシック"/>
        <family val="3"/>
        <charset val="128"/>
      </rPr>
      <t>年版データブック「</t>
    </r>
    <r>
      <rPr>
        <sz val="8"/>
        <color indexed="8"/>
        <rFont val="Arial"/>
        <family val="2"/>
      </rPr>
      <t>DATABOOK 2015</t>
    </r>
    <r>
      <rPr>
        <sz val="8"/>
        <color indexed="8"/>
        <rFont val="ＭＳ Ｐゴシック"/>
        <family val="3"/>
        <charset val="128"/>
      </rPr>
      <t>」</t>
    </r>
    <r>
      <rPr>
        <sz val="8"/>
        <color indexed="8"/>
        <rFont val="Arial"/>
        <family val="2"/>
      </rPr>
      <t>13</t>
    </r>
    <r>
      <rPr>
        <sz val="8"/>
        <color indexed="8"/>
        <rFont val="ＭＳ Ｐゴシック"/>
        <family val="3"/>
        <charset val="128"/>
      </rPr>
      <t>～</t>
    </r>
    <r>
      <rPr>
        <sz val="8"/>
        <color indexed="8"/>
        <rFont val="Arial"/>
        <family val="2"/>
      </rPr>
      <t>16</t>
    </r>
    <r>
      <rPr>
        <sz val="8"/>
        <color indexed="8"/>
        <rFont val="ＭＳ Ｐゴシック"/>
        <family val="3"/>
        <charset val="128"/>
      </rPr>
      <t>頁をご参照下さい。</t>
    </r>
    <rPh sb="57" eb="58">
      <t>ネン</t>
    </rPh>
    <rPh sb="58" eb="59">
      <t>バン</t>
    </rPh>
    <rPh sb="85" eb="86">
      <t>ページ</t>
    </rPh>
    <phoneticPr fontId="5"/>
  </si>
  <si>
    <t>財務データ（財務状態） / Financial Data (Financial Condition)</t>
  </si>
  <si>
    <t>Total assets</t>
  </si>
  <si>
    <t>　有利子負債</t>
  </si>
  <si>
    <t>Interest bearing liabilities</t>
    <phoneticPr fontId="5"/>
  </si>
  <si>
    <t>Net interest bearing liabilities*1</t>
    <phoneticPr fontId="5"/>
  </si>
  <si>
    <t>Equity attributable to owners of the Company*2</t>
    <phoneticPr fontId="5"/>
  </si>
  <si>
    <r>
      <rPr>
        <sz val="8"/>
        <color indexed="8"/>
        <rFont val="ＭＳ Ｐゴシック"/>
        <family val="3"/>
        <charset val="128"/>
      </rPr>
      <t>営業活動によるキャッシュ・フロー</t>
    </r>
    <r>
      <rPr>
        <sz val="8"/>
        <color indexed="8"/>
        <rFont val="Arial"/>
        <family val="2"/>
      </rPr>
      <t xml:space="preserve">  </t>
    </r>
    <phoneticPr fontId="5"/>
  </si>
  <si>
    <t>Cash flows from operating
  activities</t>
  </si>
  <si>
    <r>
      <rPr>
        <sz val="8"/>
        <color indexed="8"/>
        <rFont val="ＭＳ Ｐゴシック"/>
        <family val="3"/>
        <charset val="128"/>
      </rPr>
      <t>投資活動によるキャッシュ・フロー</t>
    </r>
    <r>
      <rPr>
        <sz val="8"/>
        <color indexed="8"/>
        <rFont val="Arial"/>
        <family val="2"/>
      </rPr>
      <t xml:space="preserve">   </t>
    </r>
    <phoneticPr fontId="5"/>
  </si>
  <si>
    <t>Cash flows from investing
  activities</t>
  </si>
  <si>
    <t>Cash flows from financing
  activities</t>
  </si>
  <si>
    <t>フリーキャッシュフロー</t>
  </si>
  <si>
    <t>Free cash flow</t>
  </si>
  <si>
    <r>
      <t>ROE</t>
    </r>
    <r>
      <rPr>
        <sz val="8"/>
        <color indexed="8"/>
        <rFont val="ＭＳ Ｐゴシック"/>
        <family val="3"/>
        <charset val="128"/>
      </rPr>
      <t>（</t>
    </r>
    <r>
      <rPr>
        <sz val="8"/>
        <color indexed="8"/>
        <rFont val="Arial"/>
        <family val="2"/>
      </rPr>
      <t>%</t>
    </r>
    <r>
      <rPr>
        <sz val="8"/>
        <color indexed="8"/>
        <rFont val="ＭＳ Ｐゴシック"/>
        <family val="3"/>
        <charset val="128"/>
      </rPr>
      <t>）</t>
    </r>
    <r>
      <rPr>
        <vertAlign val="superscript"/>
        <sz val="8"/>
        <color indexed="8"/>
        <rFont val="ＭＳ Ｐゴシック"/>
        <family val="3"/>
        <charset val="128"/>
      </rPr>
      <t>※</t>
    </r>
    <r>
      <rPr>
        <vertAlign val="superscript"/>
        <sz val="8"/>
        <color indexed="8"/>
        <rFont val="Arial"/>
        <family val="2"/>
      </rPr>
      <t>3</t>
    </r>
    <phoneticPr fontId="5"/>
  </si>
  <si>
    <t>Return on equity (ROE) (%)*3</t>
  </si>
  <si>
    <t>総資産</t>
  </si>
  <si>
    <t>Interest bearing debt</t>
    <phoneticPr fontId="5"/>
  </si>
  <si>
    <t>Net interest bearing debt*1</t>
  </si>
  <si>
    <t>Shareholders’ equity*2</t>
  </si>
  <si>
    <t>財務データ（財務指標） / Financial Data (Value Indicators)</t>
  </si>
  <si>
    <t>2018
(IFRS)</t>
    <phoneticPr fontId="5"/>
  </si>
  <si>
    <t>2017
(IFRS)</t>
    <phoneticPr fontId="5"/>
  </si>
  <si>
    <t>2016
(IFRS)</t>
    <phoneticPr fontId="5"/>
  </si>
  <si>
    <t>2016
(JGAAP)</t>
    <phoneticPr fontId="5"/>
  </si>
  <si>
    <r>
      <rPr>
        <sz val="8"/>
        <color indexed="8"/>
        <rFont val="ＭＳ Ｐゴシック"/>
        <family val="3"/>
        <charset val="128"/>
      </rPr>
      <t>親会社所有者帰属持分（</t>
    </r>
    <r>
      <rPr>
        <sz val="8"/>
        <color indexed="8"/>
        <rFont val="Arial"/>
        <family val="2"/>
      </rPr>
      <t>%</t>
    </r>
    <r>
      <rPr>
        <sz val="8"/>
        <color indexed="8"/>
        <rFont val="ＭＳ Ｐゴシック"/>
        <family val="3"/>
        <charset val="128"/>
      </rPr>
      <t>）</t>
    </r>
    <rPh sb="0" eb="3">
      <t>オヤガイシャ</t>
    </rPh>
    <rPh sb="3" eb="6">
      <t>ショユウシャ</t>
    </rPh>
    <rPh sb="6" eb="8">
      <t>キゾク</t>
    </rPh>
    <rPh sb="8" eb="10">
      <t>モチブン</t>
    </rPh>
    <phoneticPr fontId="5"/>
  </si>
  <si>
    <t>Equity ratio attributable to owners of the Company(%)</t>
    <phoneticPr fontId="5"/>
  </si>
  <si>
    <t>純有利子負債／平準化EBITDA（倍）</t>
  </si>
  <si>
    <t>Net debt / Normalized EBITDA (times)</t>
  </si>
  <si>
    <t>Net debt / Equity ratio (Debt / Equity ratio) (times)*1</t>
    <phoneticPr fontId="5"/>
  </si>
  <si>
    <t>Price / Earnings ratio (times)*2</t>
  </si>
  <si>
    <t>Price / Book value ratio (times)*3</t>
  </si>
  <si>
    <r>
      <t xml:space="preserve">*1 After 2012: Net debt / Equity ratio. Before 2011: Debt / Equity ratio. Debt = Short-term loans payable and long-term debt with current maturities + Bonds due within one year + 
    Commercial papers + Bonds + Long-term debt
*2 PER = Year-end share price / Profit per share (IFRS)
</t>
    </r>
    <r>
      <rPr>
        <sz val="8"/>
        <color indexed="8"/>
        <rFont val="ＭＳ Ｐゴシック"/>
        <family val="3"/>
        <charset val="128"/>
      </rPr>
      <t>　　　　　　</t>
    </r>
    <r>
      <rPr>
        <sz val="8"/>
        <color indexed="8"/>
        <rFont val="Arial"/>
        <family val="2"/>
      </rPr>
      <t xml:space="preserve">Year-end share price / Net income per share. (JGAAP)
</t>
    </r>
    <r>
      <rPr>
        <sz val="8"/>
        <color indexed="8"/>
        <rFont val="ＭＳ Ｐゴシック"/>
        <family val="3"/>
        <charset val="128"/>
      </rPr>
      <t>　　　　　　</t>
    </r>
    <r>
      <rPr>
        <sz val="8"/>
        <color indexed="8"/>
        <rFont val="Arial"/>
        <family val="2"/>
      </rPr>
      <t>From 2010, PER is calculated prior to amortization of goodwill. Figures exclude losses with no effect on cash outflow.
*3 PBR = Year-end share price / Net assets per share</t>
    </r>
    <phoneticPr fontId="5"/>
  </si>
  <si>
    <t>財務データ（1株当たりデータ） / Financial Data (Per Share Data)</t>
  </si>
  <si>
    <r>
      <t>Normalized EPS</t>
    </r>
    <r>
      <rPr>
        <vertAlign val="superscript"/>
        <sz val="8"/>
        <color indexed="8"/>
        <rFont val="Arial"/>
        <family val="2"/>
      </rPr>
      <t>*1</t>
    </r>
    <phoneticPr fontId="5"/>
  </si>
  <si>
    <r>
      <rPr>
        <sz val="8"/>
        <color indexed="8"/>
        <rFont val="ＭＳ Ｐゴシック"/>
        <family val="3"/>
        <charset val="128"/>
      </rPr>
      <t>のれん等償却前</t>
    </r>
    <r>
      <rPr>
        <sz val="8"/>
        <color indexed="8"/>
        <rFont val="Arial"/>
        <family val="2"/>
      </rPr>
      <t>EPS</t>
    </r>
    <rPh sb="3" eb="4">
      <t>トウ</t>
    </rPh>
    <rPh sb="4" eb="6">
      <t>ショウキャク</t>
    </rPh>
    <rPh sb="6" eb="7">
      <t>マエ</t>
    </rPh>
    <phoneticPr fontId="5"/>
  </si>
  <si>
    <t>配当金</t>
  </si>
  <si>
    <t>Dividends per share</t>
  </si>
  <si>
    <r>
      <t>Dividend payout ratio (%)</t>
    </r>
    <r>
      <rPr>
        <vertAlign val="superscript"/>
        <sz val="8"/>
        <color indexed="8"/>
        <rFont val="Arial"/>
        <family val="2"/>
      </rPr>
      <t>*2</t>
    </r>
    <phoneticPr fontId="5"/>
  </si>
  <si>
    <r>
      <t xml:space="preserve">*1 Normalized EPS = Normalized Profit / Average number of shares outstanding during period (IFRS)
</t>
    </r>
    <r>
      <rPr>
        <sz val="8"/>
        <color indexed="8"/>
        <rFont val="ＭＳ Ｐゴシック"/>
        <family val="3"/>
        <charset val="128"/>
      </rPr>
      <t>　</t>
    </r>
    <r>
      <rPr>
        <sz val="8"/>
        <color indexed="8"/>
        <rFont val="Arial"/>
        <family val="2"/>
      </rPr>
      <t xml:space="preserve">  </t>
    </r>
    <r>
      <rPr>
        <sz val="8"/>
        <color indexed="8"/>
        <rFont val="ＭＳ Ｐゴシック"/>
        <family val="3"/>
        <charset val="128"/>
      </rPr>
      <t>　　　　　　　　　　　　</t>
    </r>
    <r>
      <rPr>
        <sz val="8"/>
        <color indexed="8"/>
        <rFont val="Arial"/>
        <family val="2"/>
      </rPr>
      <t xml:space="preserve"> Normalized net income / Average number of shares outstanding during period (JGAAP)
*2 For fiscal 2010 and thereafter: Figures for dividend payout ratio use EPS (Before amortization of goodwill etc.), and these figures exclude losses with no effect on cash outflow;
    for fiscal 2012 and after: figures for dividend payout ratio use normalized EPS</t>
    </r>
    <phoneticPr fontId="5"/>
  </si>
  <si>
    <t>財務データ（その他） / Financial Data (Other)</t>
  </si>
  <si>
    <t>（億円 / 100 million of yen）</t>
  </si>
  <si>
    <t>設備投資額</t>
  </si>
  <si>
    <t>Capital expenditure</t>
  </si>
  <si>
    <t>減価償却費</t>
  </si>
  <si>
    <t>Depreciation expenses</t>
  </si>
  <si>
    <t>研究開発費</t>
  </si>
  <si>
    <t>R&amp;D expenses</t>
  </si>
  <si>
    <r>
      <rPr>
        <sz val="8"/>
        <color indexed="8"/>
        <rFont val="ＭＳ Ｐゴシック"/>
        <family val="3"/>
        <charset val="128"/>
      </rPr>
      <t>平準化</t>
    </r>
    <r>
      <rPr>
        <sz val="8"/>
        <color indexed="8"/>
        <rFont val="Arial"/>
        <family val="2"/>
      </rPr>
      <t>EBITDA</t>
    </r>
    <r>
      <rPr>
        <vertAlign val="superscript"/>
        <sz val="8"/>
        <color indexed="8"/>
        <rFont val="ＭＳ Ｐゴシック"/>
        <family val="3"/>
        <charset val="128"/>
      </rPr>
      <t>※２</t>
    </r>
    <phoneticPr fontId="5"/>
  </si>
  <si>
    <t>Profit / Net Revenue (%)</t>
    <phoneticPr fontId="5"/>
  </si>
  <si>
    <t>Normalized profit / Net Revenue (%)</t>
    <phoneticPr fontId="5"/>
  </si>
  <si>
    <t>Some of the past figures are updated to the latest figure</t>
    <phoneticPr fontId="5"/>
  </si>
  <si>
    <t>Japan Beer and Spirits</t>
    <phoneticPr fontId="5"/>
  </si>
  <si>
    <t xml:space="preserve">― </t>
    <phoneticPr fontId="5"/>
  </si>
  <si>
    <t>Japan Non-alcoholic Beverages</t>
    <phoneticPr fontId="5"/>
  </si>
  <si>
    <t>　医薬・バイオケミカル事業</t>
    <phoneticPr fontId="5"/>
  </si>
  <si>
    <t>Oceania Integrated Beverages</t>
    <phoneticPr fontId="5"/>
  </si>
  <si>
    <t>Pharmaceuticals</t>
    <phoneticPr fontId="5"/>
  </si>
  <si>
    <t>　その他事業</t>
    <phoneticPr fontId="5"/>
  </si>
  <si>
    <t>Japan Integrated Beverages</t>
    <phoneticPr fontId="5"/>
  </si>
  <si>
    <t xml:space="preserve">― </t>
    <phoneticPr fontId="5"/>
  </si>
  <si>
    <t xml:space="preserve">― </t>
    <phoneticPr fontId="5"/>
  </si>
  <si>
    <t>Pharmaceuticals and Bio-chemicals</t>
    <phoneticPr fontId="5"/>
  </si>
  <si>
    <t xml:space="preserve">― </t>
    <phoneticPr fontId="5"/>
  </si>
  <si>
    <t>Others</t>
    <phoneticPr fontId="5"/>
  </si>
  <si>
    <t xml:space="preserve">― </t>
    <phoneticPr fontId="5"/>
  </si>
  <si>
    <t>Normalized operating income</t>
    <phoneticPr fontId="5"/>
  </si>
  <si>
    <t>Japan Beer and Spirits</t>
    <phoneticPr fontId="5"/>
  </si>
  <si>
    <t>Japan Non-alcoholic Beverages</t>
    <phoneticPr fontId="5"/>
  </si>
  <si>
    <t>Oceania Integrated Beverages</t>
    <phoneticPr fontId="5"/>
  </si>
  <si>
    <t>Phamaceuticals</t>
    <phoneticPr fontId="5"/>
  </si>
  <si>
    <t>　　全社費用・セグメント間取引消去</t>
    <phoneticPr fontId="5"/>
  </si>
  <si>
    <t>Overseas Integrated Beverages</t>
    <phoneticPr fontId="5"/>
  </si>
  <si>
    <t>Japan Beer and Spirits</t>
    <phoneticPr fontId="5"/>
  </si>
  <si>
    <t>Pharmaceuticals</t>
    <phoneticPr fontId="5"/>
  </si>
  <si>
    <t>Others</t>
    <phoneticPr fontId="5"/>
  </si>
  <si>
    <t>　　調整額</t>
    <phoneticPr fontId="5"/>
  </si>
  <si>
    <t>Adjustments</t>
    <phoneticPr fontId="5"/>
  </si>
  <si>
    <r>
      <rPr>
        <sz val="8"/>
        <color indexed="8"/>
        <rFont val="ＭＳ Ｐゴシック"/>
        <family val="3"/>
        <charset val="128"/>
      </rPr>
      <t>平準化</t>
    </r>
    <r>
      <rPr>
        <sz val="8"/>
        <color indexed="8"/>
        <rFont val="Arial"/>
        <family val="2"/>
      </rPr>
      <t>EBITDA</t>
    </r>
    <r>
      <rPr>
        <sz val="8"/>
        <color indexed="8"/>
        <rFont val="ＭＳ Ｐゴシック"/>
        <family val="3"/>
        <charset val="128"/>
      </rPr>
      <t>マージン（</t>
    </r>
    <r>
      <rPr>
        <sz val="8"/>
        <color indexed="8"/>
        <rFont val="Arial"/>
        <family val="2"/>
      </rPr>
      <t>%</t>
    </r>
    <r>
      <rPr>
        <sz val="8"/>
        <rFont val="ＭＳ Ｐゴシック"/>
        <family val="3"/>
        <charset val="128"/>
      </rPr>
      <t>）</t>
    </r>
    <r>
      <rPr>
        <sz val="6"/>
        <rFont val="ＭＳ Ｐゴシック"/>
        <family val="3"/>
        <charset val="128"/>
      </rPr>
      <t>※１</t>
    </r>
    <phoneticPr fontId="5"/>
  </si>
  <si>
    <r>
      <t>Normalized EBITDA margin</t>
    </r>
    <r>
      <rPr>
        <sz val="6"/>
        <rFont val="Arial"/>
        <family val="2"/>
      </rPr>
      <t>*1</t>
    </r>
    <phoneticPr fontId="5"/>
  </si>
  <si>
    <r>
      <rPr>
        <sz val="8"/>
        <color indexed="8"/>
        <rFont val="ＭＳ Ｐゴシック"/>
        <family val="3"/>
        <charset val="128"/>
      </rPr>
      <t>　　国内ビール・スピリッツ（</t>
    </r>
    <r>
      <rPr>
        <sz val="8"/>
        <color indexed="8"/>
        <rFont val="Arial"/>
        <family val="2"/>
      </rPr>
      <t>%</t>
    </r>
    <r>
      <rPr>
        <sz val="8"/>
        <color indexed="8"/>
        <rFont val="ＭＳ Ｐゴシック"/>
        <family val="3"/>
        <charset val="128"/>
      </rPr>
      <t>）</t>
    </r>
    <rPh sb="2" eb="4">
      <t>コクナイ</t>
    </rPh>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</si>
  <si>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国内飲料（</t>
    </r>
    <r>
      <rPr>
        <sz val="8"/>
        <color indexed="8"/>
        <rFont val="Arial"/>
        <family val="2"/>
      </rPr>
      <t>%</t>
    </r>
    <r>
      <rPr>
        <sz val="8"/>
        <color indexed="8"/>
        <rFont val="ＭＳ Ｐゴシック"/>
        <family val="3"/>
        <charset val="128"/>
      </rPr>
      <t>）</t>
    </r>
    <rPh sb="3" eb="5">
      <t>コクナイ</t>
    </rPh>
    <rPh sb="5" eb="7">
      <t>インリョウ</t>
    </rPh>
    <phoneticPr fontId="5"/>
  </si>
  <si>
    <t>Japan Non-alcoholic Beverages</t>
    <phoneticPr fontId="5"/>
  </si>
  <si>
    <t xml:space="preserve">― </t>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</si>
  <si>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医薬（</t>
    </r>
    <r>
      <rPr>
        <sz val="8"/>
        <color indexed="8"/>
        <rFont val="Arial"/>
        <family val="2"/>
      </rPr>
      <t>%</t>
    </r>
    <r>
      <rPr>
        <sz val="8"/>
        <color indexed="8"/>
        <rFont val="ＭＳ Ｐゴシック"/>
        <family val="3"/>
        <charset val="128"/>
      </rPr>
      <t>）</t>
    </r>
    <phoneticPr fontId="5"/>
  </si>
  <si>
    <t>Pharmaceuticals</t>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</si>
  <si>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その他事業（</t>
    </r>
    <r>
      <rPr>
        <sz val="8"/>
        <color indexed="8"/>
        <rFont val="Arial"/>
        <family val="2"/>
      </rPr>
      <t>%</t>
    </r>
    <r>
      <rPr>
        <sz val="8"/>
        <color indexed="8"/>
        <rFont val="ＭＳ Ｐゴシック"/>
        <family val="3"/>
        <charset val="128"/>
      </rPr>
      <t>）</t>
    </r>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</si>
  <si>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海外綜合飲料事業（</t>
    </r>
    <r>
      <rPr>
        <sz val="8"/>
        <color indexed="8"/>
        <rFont val="Arial"/>
        <family val="2"/>
      </rPr>
      <t>%</t>
    </r>
    <r>
      <rPr>
        <sz val="8"/>
        <color indexed="8"/>
        <rFont val="ＭＳ Ｐゴシック"/>
        <family val="3"/>
        <charset val="128"/>
      </rPr>
      <t>）</t>
    </r>
    <phoneticPr fontId="5"/>
  </si>
  <si>
    <t>Overseas Integrated Beverages</t>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</si>
  <si>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医薬・バイオケミカル事業（</t>
    </r>
    <r>
      <rPr>
        <sz val="8"/>
        <color indexed="8"/>
        <rFont val="Arial"/>
        <family val="2"/>
      </rPr>
      <t>%</t>
    </r>
    <r>
      <rPr>
        <sz val="8"/>
        <color indexed="8"/>
        <rFont val="ＭＳ Ｐゴシック"/>
        <family val="3"/>
        <charset val="128"/>
      </rPr>
      <t>）</t>
    </r>
    <phoneticPr fontId="5"/>
  </si>
  <si>
    <t>Pharmaceuticals and Bio-chemicals</t>
    <phoneticPr fontId="5"/>
  </si>
  <si>
    <r>
      <rPr>
        <sz val="8"/>
        <rFont val="ＭＳ Ｐゴシック"/>
        <family val="3"/>
        <charset val="128"/>
      </rPr>
      <t>※</t>
    </r>
    <r>
      <rPr>
        <sz val="8"/>
        <rFont val="Arial"/>
        <family val="2"/>
      </rPr>
      <t>1</t>
    </r>
    <r>
      <rPr>
        <sz val="8"/>
        <rFont val="ＭＳ Ｐゴシック"/>
        <family val="3"/>
        <charset val="128"/>
      </rPr>
      <t>　平準化</t>
    </r>
    <r>
      <rPr>
        <sz val="8"/>
        <rFont val="Arial"/>
        <family val="2"/>
      </rPr>
      <t>EBITDA</t>
    </r>
    <r>
      <rPr>
        <sz val="8"/>
        <rFont val="ＭＳ Ｐゴシック"/>
        <family val="3"/>
        <charset val="128"/>
      </rPr>
      <t>マージンは、売上収益（酒税抜き）及び平準化</t>
    </r>
    <r>
      <rPr>
        <sz val="8"/>
        <rFont val="Arial"/>
        <family val="2"/>
      </rPr>
      <t>EBITDA</t>
    </r>
    <r>
      <rPr>
        <sz val="8"/>
        <rFont val="ＭＳ Ｐゴシック"/>
        <family val="3"/>
        <charset val="128"/>
      </rPr>
      <t>を基に算出しております。</t>
    </r>
    <phoneticPr fontId="5"/>
  </si>
  <si>
    <r>
      <rPr>
        <sz val="8"/>
        <rFont val="ＭＳ Ｐゴシック"/>
        <family val="3"/>
        <charset val="128"/>
      </rPr>
      <t>※</t>
    </r>
    <r>
      <rPr>
        <sz val="8"/>
        <rFont val="Arial"/>
        <family val="2"/>
      </rPr>
      <t>2</t>
    </r>
    <r>
      <rPr>
        <sz val="8"/>
        <rFont val="ＭＳ Ｐゴシック"/>
        <family val="3"/>
        <charset val="128"/>
      </rPr>
      <t>　</t>
    </r>
    <r>
      <rPr>
        <sz val="8"/>
        <rFont val="Arial"/>
        <family val="2"/>
      </rPr>
      <t>2019</t>
    </r>
    <r>
      <rPr>
        <sz val="8"/>
        <rFont val="ＭＳ Ｐゴシック"/>
        <family val="3"/>
        <charset val="128"/>
      </rPr>
      <t>年度より事業セグメントを「国内ビール・スピリッツ事業」、「国内飲料事業」、「ｵｾｱﾆｱ綜合飲料事業」、「医薬事業」</t>
    </r>
    <r>
      <rPr>
        <sz val="8"/>
        <rFont val="Arial"/>
        <family val="2"/>
      </rPr>
      <t xml:space="preserve"> </t>
    </r>
    <r>
      <rPr>
        <sz val="8"/>
        <rFont val="ＭＳ Ｐゴシック"/>
        <family val="3"/>
        <charset val="128"/>
      </rPr>
      <t>と改めました。</t>
    </r>
    <rPh sb="7" eb="8">
      <t>ネン</t>
    </rPh>
    <rPh sb="8" eb="9">
      <t>ド</t>
    </rPh>
    <rPh sb="11" eb="13">
      <t>ジギョウ</t>
    </rPh>
    <rPh sb="20" eb="22">
      <t>コクナイ</t>
    </rPh>
    <rPh sb="31" eb="33">
      <t>ジギョウ</t>
    </rPh>
    <rPh sb="36" eb="38">
      <t>コクナイ</t>
    </rPh>
    <rPh sb="38" eb="40">
      <t>インリョウ</t>
    </rPh>
    <rPh sb="40" eb="42">
      <t>ジギョウ</t>
    </rPh>
    <rPh sb="50" eb="52">
      <t>ソウゴウ</t>
    </rPh>
    <rPh sb="52" eb="54">
      <t>インリョウ</t>
    </rPh>
    <rPh sb="54" eb="56">
      <t>ジギョウ</t>
    </rPh>
    <rPh sb="59" eb="61">
      <t>イヤク</t>
    </rPh>
    <rPh sb="61" eb="63">
      <t>ジギョウ</t>
    </rPh>
    <rPh sb="66" eb="67">
      <t>アラタ</t>
    </rPh>
    <phoneticPr fontId="5"/>
  </si>
  <si>
    <t xml:space="preserve">*2 Starting in fiscal 2019, Kirin Group has reorganized its businesses into the following segments; "Japan Beer and Spirits Businesses", "Japan Non-alcoholic Beverages Business", "Oceania Integrated Beverages Business", "Pharmaceuticals Business". </t>
    <phoneticPr fontId="5"/>
  </si>
  <si>
    <t>*3 In accordance with the settlement of the provisional accounting treatment related to the acquisition of a business conducted in the fiscal year ended December 31, 2017, the financial figures for that year have been revised retroactively.</t>
    <phoneticPr fontId="5"/>
  </si>
  <si>
    <t>* New business segments were created in 2011. Please refer to the page 13-16 of DATABOOK 2015 (2015 edition) regarding the number of segments before 2011.</t>
    <phoneticPr fontId="5"/>
  </si>
  <si>
    <r>
      <rPr>
        <sz val="8"/>
        <color indexed="8"/>
        <rFont val="ＭＳ Ｐゴシック"/>
        <family val="3"/>
        <charset val="128"/>
      </rPr>
      <t>財務活動によるキャッシュ・フロー</t>
    </r>
    <r>
      <rPr>
        <sz val="8"/>
        <color indexed="8"/>
        <rFont val="Arial"/>
        <family val="2"/>
      </rPr>
      <t xml:space="preserve">    </t>
    </r>
    <phoneticPr fontId="5"/>
  </si>
  <si>
    <r>
      <t>Return on equity (ROE) (%)</t>
    </r>
    <r>
      <rPr>
        <vertAlign val="superscript"/>
        <sz val="8"/>
        <color indexed="8"/>
        <rFont val="Arial"/>
        <family val="2"/>
      </rPr>
      <t>*3</t>
    </r>
    <phoneticPr fontId="5"/>
  </si>
  <si>
    <r>
      <t>ROIC</t>
    </r>
    <r>
      <rPr>
        <sz val="8"/>
        <color indexed="8"/>
        <rFont val="ＭＳ Ｐゴシック"/>
        <family val="3"/>
        <charset val="128"/>
      </rPr>
      <t>（</t>
    </r>
    <r>
      <rPr>
        <sz val="8"/>
        <color indexed="8"/>
        <rFont val="Arial"/>
        <family val="2"/>
      </rPr>
      <t>%</t>
    </r>
    <r>
      <rPr>
        <sz val="8"/>
        <color indexed="8"/>
        <rFont val="ＭＳ Ｐゴシック"/>
        <family val="3"/>
        <charset val="128"/>
      </rPr>
      <t>）</t>
    </r>
    <r>
      <rPr>
        <vertAlign val="superscript"/>
        <sz val="8"/>
        <color indexed="8"/>
        <rFont val="ＭＳ Ｐゴシック"/>
        <family val="3"/>
        <charset val="128"/>
      </rPr>
      <t>※</t>
    </r>
    <r>
      <rPr>
        <vertAlign val="superscript"/>
        <sz val="8"/>
        <color indexed="8"/>
        <rFont val="Arial"/>
        <family val="2"/>
      </rPr>
      <t>4</t>
    </r>
    <phoneticPr fontId="5"/>
  </si>
  <si>
    <r>
      <t xml:space="preserve">Return on invested capital (%) </t>
    </r>
    <r>
      <rPr>
        <vertAlign val="superscript"/>
        <sz val="8"/>
        <color indexed="8"/>
        <rFont val="Arial"/>
        <family val="2"/>
      </rPr>
      <t>*4</t>
    </r>
    <phoneticPr fontId="5"/>
  </si>
  <si>
    <r>
      <rPr>
        <sz val="8"/>
        <rFont val="ＭＳ Ｐゴシック"/>
        <family val="3"/>
        <charset val="128"/>
      </rPr>
      <t>※</t>
    </r>
    <r>
      <rPr>
        <sz val="8"/>
        <rFont val="Arial"/>
        <family val="2"/>
      </rPr>
      <t>1 2012</t>
    </r>
    <r>
      <rPr>
        <sz val="8"/>
        <rFont val="ＭＳ Ｐゴシック"/>
        <family val="3"/>
        <charset val="128"/>
      </rPr>
      <t>年以降：純有利子負債＝有利子負債</t>
    </r>
    <r>
      <rPr>
        <sz val="8"/>
        <rFont val="Arial"/>
        <family val="2"/>
      </rPr>
      <t>-</t>
    </r>
    <r>
      <rPr>
        <sz val="8"/>
        <rFont val="ＭＳ Ｐゴシック"/>
        <family val="3"/>
        <charset val="128"/>
      </rPr>
      <t>現金及び預金</t>
    </r>
    <r>
      <rPr>
        <sz val="8"/>
        <rFont val="Arial"/>
        <family val="2"/>
      </rPr>
      <t>-</t>
    </r>
    <r>
      <rPr>
        <sz val="8"/>
        <rFont val="ＭＳ Ｐゴシック"/>
        <family val="3"/>
        <charset val="128"/>
      </rPr>
      <t>受入補償金等
　　　</t>
    </r>
    <r>
      <rPr>
        <sz val="8"/>
        <rFont val="Arial"/>
        <family val="2"/>
      </rPr>
      <t>2011</t>
    </r>
    <r>
      <rPr>
        <sz val="8"/>
        <rFont val="ＭＳ Ｐゴシック"/>
        <family val="3"/>
        <charset val="128"/>
      </rPr>
      <t>年以前：純有利子負債＝有利子負債</t>
    </r>
    <r>
      <rPr>
        <sz val="8"/>
        <rFont val="Arial"/>
        <family val="2"/>
      </rPr>
      <t>-</t>
    </r>
    <r>
      <rPr>
        <sz val="8"/>
        <rFont val="ＭＳ Ｐゴシック"/>
        <family val="3"/>
        <charset val="128"/>
      </rPr>
      <t>現金及び現金同等物の期末残高</t>
    </r>
    <r>
      <rPr>
        <sz val="8"/>
        <rFont val="Arial"/>
        <family val="2"/>
      </rPr>
      <t xml:space="preserve">
</t>
    </r>
    <r>
      <rPr>
        <sz val="8"/>
        <rFont val="ＭＳ Ｐゴシック"/>
        <family val="3"/>
        <charset val="128"/>
      </rPr>
      <t>※</t>
    </r>
    <r>
      <rPr>
        <sz val="8"/>
        <rFont val="Arial"/>
        <family val="2"/>
      </rPr>
      <t xml:space="preserve">2 </t>
    </r>
    <r>
      <rPr>
        <sz val="8"/>
        <rFont val="ＭＳ Ｐゴシック"/>
        <family val="3"/>
        <charset val="128"/>
      </rPr>
      <t>親会社の所有所有者に帰属する持分＝資本合計</t>
    </r>
    <r>
      <rPr>
        <sz val="8"/>
        <rFont val="Arial"/>
        <family val="2"/>
      </rPr>
      <t>-</t>
    </r>
    <r>
      <rPr>
        <sz val="8"/>
        <rFont val="ＭＳ Ｐゴシック"/>
        <family val="3"/>
        <charset val="128"/>
      </rPr>
      <t>非支配持分</t>
    </r>
    <r>
      <rPr>
        <sz val="8"/>
        <rFont val="Arial"/>
        <family val="2"/>
      </rPr>
      <t xml:space="preserve"> (IFRS)
 </t>
    </r>
    <r>
      <rPr>
        <sz val="8"/>
        <rFont val="ＭＳ Ｐゴシック"/>
        <family val="3"/>
        <charset val="128"/>
      </rPr>
      <t>　　</t>
    </r>
    <r>
      <rPr>
        <sz val="8"/>
        <rFont val="Arial"/>
        <family val="2"/>
      </rPr>
      <t xml:space="preserve"> </t>
    </r>
    <r>
      <rPr>
        <sz val="8"/>
        <rFont val="ＭＳ Ｐゴシック"/>
        <family val="3"/>
        <charset val="128"/>
      </rPr>
      <t>自己資本＝純資産</t>
    </r>
    <r>
      <rPr>
        <sz val="8"/>
        <rFont val="Arial"/>
        <family val="2"/>
      </rPr>
      <t>-</t>
    </r>
    <r>
      <rPr>
        <sz val="8"/>
        <rFont val="ＭＳ Ｐゴシック"/>
        <family val="3"/>
        <charset val="128"/>
      </rPr>
      <t>非支配持分</t>
    </r>
    <r>
      <rPr>
        <sz val="8"/>
        <rFont val="Arial"/>
        <family val="2"/>
      </rPr>
      <t>-</t>
    </r>
    <r>
      <rPr>
        <sz val="8"/>
        <rFont val="ＭＳ Ｐゴシック"/>
        <family val="3"/>
        <charset val="128"/>
      </rPr>
      <t>新株予約権（連結貸借対照表での記載）</t>
    </r>
    <r>
      <rPr>
        <sz val="8"/>
        <rFont val="Arial"/>
        <family val="2"/>
      </rPr>
      <t xml:space="preserve"> (JGAAP)
</t>
    </r>
    <r>
      <rPr>
        <sz val="8"/>
        <rFont val="ＭＳ Ｐゴシック"/>
        <family val="3"/>
        <charset val="128"/>
      </rPr>
      <t>※</t>
    </r>
    <r>
      <rPr>
        <sz val="8"/>
        <rFont val="Arial"/>
        <family val="2"/>
      </rPr>
      <t>3 ROE</t>
    </r>
    <r>
      <rPr>
        <sz val="8"/>
        <rFont val="ＭＳ Ｐゴシック"/>
        <family val="3"/>
        <charset val="128"/>
      </rPr>
      <t>＝親会社の所有者に帰属する当期利益／平均株主資本
　　　</t>
    </r>
    <r>
      <rPr>
        <sz val="8"/>
        <rFont val="Arial"/>
        <family val="2"/>
      </rPr>
      <t>2009</t>
    </r>
    <r>
      <rPr>
        <sz val="8"/>
        <rFont val="ＭＳ Ｐゴシック"/>
        <family val="3"/>
        <charset val="128"/>
      </rPr>
      <t>年からの</t>
    </r>
    <r>
      <rPr>
        <sz val="8"/>
        <rFont val="Arial"/>
        <family val="2"/>
      </rPr>
      <t>ROE</t>
    </r>
    <r>
      <rPr>
        <sz val="8"/>
        <rFont val="ＭＳ Ｐゴシック"/>
        <family val="3"/>
        <charset val="128"/>
      </rPr>
      <t>はのれん等償却前の数字であり、キャッシュの流出を伴わない損失等については除いた数値で算出しています。
※</t>
    </r>
    <r>
      <rPr>
        <sz val="8"/>
        <rFont val="Arial"/>
        <family val="2"/>
      </rPr>
      <t>4</t>
    </r>
    <r>
      <rPr>
        <sz val="8"/>
        <rFont val="ＭＳ Ｐゴシック"/>
        <family val="3"/>
        <charset val="128"/>
      </rPr>
      <t>　</t>
    </r>
    <r>
      <rPr>
        <sz val="8"/>
        <rFont val="Arial"/>
        <family val="2"/>
      </rPr>
      <t>ROIC</t>
    </r>
    <r>
      <rPr>
        <sz val="8"/>
        <rFont val="ＭＳ Ｐゴシック"/>
        <family val="3"/>
        <charset val="128"/>
      </rPr>
      <t>＝り払い前税引後利益</t>
    </r>
    <r>
      <rPr>
        <sz val="8"/>
        <rFont val="Arial"/>
        <family val="2"/>
      </rPr>
      <t>/(</t>
    </r>
    <r>
      <rPr>
        <sz val="8"/>
        <rFont val="ＭＳ Ｐゴシック"/>
        <family val="3"/>
        <charset val="128"/>
      </rPr>
      <t>有利子負債の期首期末平均＋資本合計の期首期末平均）
※</t>
    </r>
    <r>
      <rPr>
        <sz val="8"/>
        <rFont val="Arial"/>
        <family val="2"/>
      </rPr>
      <t>5</t>
    </r>
    <r>
      <rPr>
        <sz val="8"/>
        <rFont val="ＭＳ Ｐゴシック"/>
        <family val="3"/>
        <charset val="128"/>
      </rPr>
      <t>　企業結合で取得した無形資産に関する税効果について、</t>
    </r>
    <r>
      <rPr>
        <sz val="8"/>
        <rFont val="Arial"/>
        <family val="2"/>
      </rPr>
      <t>2019</t>
    </r>
    <r>
      <rPr>
        <sz val="8"/>
        <rFont val="ＭＳ Ｐゴシック"/>
        <family val="3"/>
        <charset val="128"/>
      </rPr>
      <t>年度に会計方針を変更したことに伴い、</t>
    </r>
    <r>
      <rPr>
        <sz val="8"/>
        <rFont val="Arial"/>
        <family val="2"/>
      </rPr>
      <t>2016</t>
    </r>
    <r>
      <rPr>
        <sz val="8"/>
        <rFont val="ＭＳ Ｐゴシック"/>
        <family val="3"/>
        <charset val="128"/>
      </rPr>
      <t>年度、</t>
    </r>
    <r>
      <rPr>
        <sz val="8"/>
        <rFont val="Arial"/>
        <family val="2"/>
      </rPr>
      <t>2017</t>
    </r>
    <r>
      <rPr>
        <sz val="8"/>
        <rFont val="ＭＳ Ｐゴシック"/>
        <family val="3"/>
        <charset val="128"/>
      </rPr>
      <t>年度及び</t>
    </r>
    <r>
      <rPr>
        <sz val="8"/>
        <rFont val="Arial"/>
        <family val="2"/>
      </rPr>
      <t>2018</t>
    </r>
    <r>
      <rPr>
        <sz val="8"/>
        <rFont val="ＭＳ Ｐゴシック"/>
        <family val="3"/>
        <charset val="128"/>
      </rPr>
      <t>年度の財務数値を遡及修正しています。</t>
    </r>
    <r>
      <rPr>
        <sz val="8"/>
        <rFont val="Arial"/>
        <family val="2"/>
      </rPr>
      <t/>
    </r>
    <rPh sb="7" eb="8">
      <t>ネン</t>
    </rPh>
    <rPh sb="8" eb="10">
      <t>イコウ</t>
    </rPh>
    <rPh sb="11" eb="12">
      <t>ジュン</t>
    </rPh>
    <rPh sb="12" eb="13">
      <t>ユウ</t>
    </rPh>
    <rPh sb="13" eb="15">
      <t>リシ</t>
    </rPh>
    <rPh sb="15" eb="17">
      <t>フサイ</t>
    </rPh>
    <rPh sb="18" eb="19">
      <t>ユウ</t>
    </rPh>
    <rPh sb="19" eb="21">
      <t>リシ</t>
    </rPh>
    <rPh sb="21" eb="23">
      <t>フサイ</t>
    </rPh>
    <rPh sb="24" eb="26">
      <t>ゲンキン</t>
    </rPh>
    <rPh sb="26" eb="27">
      <t>オヨ</t>
    </rPh>
    <rPh sb="28" eb="30">
      <t>ヨキン</t>
    </rPh>
    <rPh sb="31" eb="33">
      <t>ウケイレ</t>
    </rPh>
    <rPh sb="33" eb="36">
      <t>ホショウキン</t>
    </rPh>
    <rPh sb="36" eb="37">
      <t>トウ</t>
    </rPh>
    <rPh sb="45" eb="46">
      <t>ネン</t>
    </rPh>
    <rPh sb="46" eb="48">
      <t>イゼン</t>
    </rPh>
    <rPh sb="66" eb="68">
      <t>ゲンキン</t>
    </rPh>
    <rPh sb="68" eb="70">
      <t>ドウトウ</t>
    </rPh>
    <rPh sb="70" eb="71">
      <t>ブツ</t>
    </rPh>
    <rPh sb="72" eb="74">
      <t>キマツ</t>
    </rPh>
    <rPh sb="74" eb="76">
      <t>ザンダカ</t>
    </rPh>
    <rPh sb="80" eb="83">
      <t>オヤガイシャ</t>
    </rPh>
    <rPh sb="84" eb="86">
      <t>ショユウ</t>
    </rPh>
    <rPh sb="86" eb="89">
      <t>ショユウシャ</t>
    </rPh>
    <rPh sb="90" eb="92">
      <t>キゾク</t>
    </rPh>
    <rPh sb="94" eb="96">
      <t>モチブン</t>
    </rPh>
    <rPh sb="97" eb="99">
      <t>シホン</t>
    </rPh>
    <rPh sb="99" eb="101">
      <t>ゴウケイ</t>
    </rPh>
    <rPh sb="168" eb="169">
      <t>オヤ</t>
    </rPh>
    <rPh sb="169" eb="171">
      <t>ガイシャ</t>
    </rPh>
    <rPh sb="172" eb="175">
      <t>ショユウシャ</t>
    </rPh>
    <rPh sb="176" eb="178">
      <t>キゾク</t>
    </rPh>
    <rPh sb="266" eb="267">
      <t>ハラ</t>
    </rPh>
    <rPh sb="268" eb="269">
      <t>マエ</t>
    </rPh>
    <rPh sb="269" eb="271">
      <t>ゼイビキ</t>
    </rPh>
    <rPh sb="271" eb="272">
      <t>ゴ</t>
    </rPh>
    <rPh sb="272" eb="274">
      <t>リエキ</t>
    </rPh>
    <rPh sb="276" eb="277">
      <t>ユウ</t>
    </rPh>
    <rPh sb="277" eb="279">
      <t>リシ</t>
    </rPh>
    <rPh sb="279" eb="281">
      <t>フサイ</t>
    </rPh>
    <rPh sb="282" eb="284">
      <t>キシュ</t>
    </rPh>
    <rPh sb="284" eb="286">
      <t>キマツ</t>
    </rPh>
    <rPh sb="286" eb="288">
      <t>ヘイキン</t>
    </rPh>
    <rPh sb="289" eb="291">
      <t>シホン</t>
    </rPh>
    <rPh sb="291" eb="293">
      <t>ゴウケイ</t>
    </rPh>
    <rPh sb="294" eb="296">
      <t>キシュ</t>
    </rPh>
    <rPh sb="296" eb="298">
      <t>キマツ</t>
    </rPh>
    <rPh sb="298" eb="300">
      <t>ヘイキン</t>
    </rPh>
    <rPh sb="305" eb="307">
      <t>キギョウ</t>
    </rPh>
    <rPh sb="307" eb="309">
      <t>ケツゴウ</t>
    </rPh>
    <rPh sb="310" eb="312">
      <t>シュトク</t>
    </rPh>
    <rPh sb="314" eb="316">
      <t>ムケイ</t>
    </rPh>
    <rPh sb="316" eb="318">
      <t>シサン</t>
    </rPh>
    <rPh sb="319" eb="320">
      <t>カン</t>
    </rPh>
    <rPh sb="322" eb="323">
      <t>ゼイ</t>
    </rPh>
    <rPh sb="323" eb="325">
      <t>コウカ</t>
    </rPh>
    <rPh sb="334" eb="335">
      <t>ネン</t>
    </rPh>
    <rPh sb="335" eb="336">
      <t>ド</t>
    </rPh>
    <rPh sb="337" eb="339">
      <t>カイケイ</t>
    </rPh>
    <rPh sb="339" eb="341">
      <t>ホウシン</t>
    </rPh>
    <rPh sb="342" eb="344">
      <t>ヘンコウ</t>
    </rPh>
    <rPh sb="349" eb="350">
      <t>トモナ</t>
    </rPh>
    <rPh sb="356" eb="357">
      <t>ネン</t>
    </rPh>
    <rPh sb="357" eb="358">
      <t>ド</t>
    </rPh>
    <rPh sb="363" eb="364">
      <t>ネン</t>
    </rPh>
    <rPh sb="364" eb="365">
      <t>ド</t>
    </rPh>
    <rPh sb="365" eb="366">
      <t>オヨ</t>
    </rPh>
    <rPh sb="371" eb="372">
      <t>ネン</t>
    </rPh>
    <rPh sb="372" eb="373">
      <t>ド</t>
    </rPh>
    <rPh sb="374" eb="376">
      <t>ザイム</t>
    </rPh>
    <rPh sb="376" eb="378">
      <t>スウチ</t>
    </rPh>
    <rPh sb="379" eb="381">
      <t>ソキュウ</t>
    </rPh>
    <rPh sb="381" eb="383">
      <t>シュウセイ</t>
    </rPh>
    <phoneticPr fontId="5"/>
  </si>
  <si>
    <r>
      <t xml:space="preserve">*1 After 2012: Net interest bearing liabilities = Interest bearing liabilities - Cash and time deposits - Deposits received, etc.
</t>
    </r>
    <r>
      <rPr>
        <sz val="8"/>
        <color indexed="8"/>
        <rFont val="ＭＳ Ｐゴシック"/>
        <family val="3"/>
        <charset val="128"/>
      </rPr>
      <t>　　</t>
    </r>
    <r>
      <rPr>
        <sz val="8"/>
        <color indexed="8"/>
        <rFont val="Arial"/>
        <family val="2"/>
      </rPr>
      <t xml:space="preserve">Before 2011: Net interest bearing liabilities = Interest bearing liabilities - Cash and cash equivalents at end of year
*2 Shareholders’ equity =Total net assets - Non-controlling interests - Subscription rights to shares (as recorded on the balance sheet) (IFRS)
                                        Total net assets - Minority interests - Subscription rights to shares (as recorded on the balance sheet) (JGAAP)
*3 ROE = Profit attributable to Owners of the Company/Average shareholders’ equity (IFRS)
</t>
    </r>
    <r>
      <rPr>
        <sz val="8"/>
        <rFont val="ＭＳ Ｐゴシック"/>
        <family val="3"/>
        <charset val="128"/>
      </rPr>
      <t>　　　　　　</t>
    </r>
    <r>
      <rPr>
        <sz val="8"/>
        <rFont val="Arial"/>
        <family val="2"/>
      </rPr>
      <t xml:space="preserve"> Net income/Average shareholders’ equity (JGAAP)
</t>
    </r>
    <r>
      <rPr>
        <sz val="8"/>
        <rFont val="ＭＳ Ｐゴシック"/>
        <family val="3"/>
        <charset val="128"/>
      </rPr>
      <t>　</t>
    </r>
    <r>
      <rPr>
        <sz val="8"/>
        <rFont val="Arial"/>
        <family val="2"/>
      </rPr>
      <t xml:space="preserve">             From 2009, ROE is calculated prior to amortization of goodwill. Figures exclude losses with no effect on cash outflow.
*4 ROIC=Earnings before interest and after tax/ (Average interest bearing debt between the beginning and the end of the FY + average total equity between the beginning and the end of the FY)
*5 In accordance with the settlement of the provisional accounting treatment related to the acquisition of a business conducted in the fiscal year ended December 31, 2017, the financial figures for that year have been revised retroactively.</t>
    </r>
    <phoneticPr fontId="5"/>
  </si>
  <si>
    <t>2019
(IFRS)</t>
    <phoneticPr fontId="5"/>
  </si>
  <si>
    <t xml:space="preserve">Gross debt equity ratio (times) </t>
    <phoneticPr fontId="5"/>
  </si>
  <si>
    <t>EPS</t>
    <phoneticPr fontId="5"/>
  </si>
  <si>
    <t>EPS</t>
    <phoneticPr fontId="5"/>
  </si>
  <si>
    <t>EPS (Before amortization of goodwill etc. )</t>
    <phoneticPr fontId="5"/>
  </si>
  <si>
    <t>2019 
(IFRS)</t>
    <phoneticPr fontId="5"/>
  </si>
  <si>
    <r>
      <t>2016</t>
    </r>
    <r>
      <rPr>
        <sz val="8"/>
        <color indexed="8"/>
        <rFont val="ＭＳ Ｐゴシック"/>
        <family val="3"/>
        <charset val="128"/>
      </rPr>
      <t>年以降は国際会計基準（</t>
    </r>
    <r>
      <rPr>
        <sz val="8"/>
        <color indexed="8"/>
        <rFont val="Arial"/>
        <family val="2"/>
      </rPr>
      <t>IFRS</t>
    </r>
    <r>
      <rPr>
        <sz val="8"/>
        <color indexed="8"/>
        <rFont val="ＭＳ Ｐゴシック"/>
        <family val="3"/>
        <charset val="128"/>
      </rPr>
      <t>）をもととした数値。</t>
    </r>
    <r>
      <rPr>
        <sz val="8"/>
        <color indexed="8"/>
        <rFont val="Arial"/>
        <family val="2"/>
      </rPr>
      <t>2016</t>
    </r>
    <r>
      <rPr>
        <sz val="8"/>
        <color indexed="8"/>
        <rFont val="ＭＳ Ｐゴシック"/>
        <family val="3"/>
        <charset val="128"/>
      </rPr>
      <t>年以前は日本基準をもととした数値。</t>
    </r>
  </si>
  <si>
    <t>2017※3 *3</t>
  </si>
  <si>
    <t>2019※2 *2</t>
  </si>
  <si>
    <t xml:space="preserve">― </t>
  </si>
  <si>
    <t>2020
(IFRS)</t>
    <phoneticPr fontId="5"/>
  </si>
  <si>
    <t>2020
(IFRS)</t>
    <phoneticPr fontId="5"/>
  </si>
  <si>
    <t>2020 
(IFRS)</t>
    <phoneticPr fontId="5"/>
  </si>
  <si>
    <t>Q2</t>
    <phoneticPr fontId="18"/>
  </si>
  <si>
    <t>Revenue (millions of yen)</t>
  </si>
  <si>
    <t>Gross profit (millions of yen)</t>
  </si>
  <si>
    <t>Gross profit / Revenue (%)</t>
  </si>
  <si>
    <t>Normalized operating profit (millions of yen)</t>
  </si>
  <si>
    <t>Normalized operating profit / Revenue (%)</t>
  </si>
  <si>
    <t>Operating profit (millions of yen)</t>
  </si>
  <si>
    <t>Operating profit / Revenue (%)</t>
  </si>
  <si>
    <t>Profit before tax (millions of yen)</t>
  </si>
  <si>
    <t>Profit before tax / Revenue (%)</t>
  </si>
  <si>
    <t>Profit (millions of yen)</t>
  </si>
  <si>
    <t>Profit / Revenue (%)</t>
  </si>
  <si>
    <r>
      <rPr>
        <b/>
        <sz val="8"/>
        <color indexed="8"/>
        <rFont val="ＭＳ ゴシック"/>
        <family val="3"/>
        <charset val="128"/>
      </rPr>
      <t>連結損益</t>
    </r>
    <r>
      <rPr>
        <b/>
        <sz val="8"/>
        <color indexed="8"/>
        <rFont val="Arial"/>
        <family val="2"/>
      </rPr>
      <t>(</t>
    </r>
    <r>
      <rPr>
        <b/>
        <sz val="8"/>
        <color indexed="8"/>
        <rFont val="游ゴシック"/>
        <family val="3"/>
        <charset val="128"/>
      </rPr>
      <t>四半期</t>
    </r>
    <r>
      <rPr>
        <b/>
        <sz val="8"/>
        <color indexed="8"/>
        <rFont val="Arial"/>
        <family val="2"/>
      </rPr>
      <t>) / Profit and loss(Quarterly Data)</t>
    </r>
    <phoneticPr fontId="15"/>
  </si>
  <si>
    <r>
      <rPr>
        <b/>
        <sz val="8"/>
        <color indexed="8"/>
        <rFont val="ＭＳ Ｐゴシック"/>
        <family val="3"/>
        <charset val="128"/>
      </rPr>
      <t>日本基準</t>
    </r>
    <r>
      <rPr>
        <b/>
        <sz val="8"/>
        <color indexed="8"/>
        <rFont val="Arial"/>
        <family val="2"/>
      </rPr>
      <t xml:space="preserve"> / JGAAP </t>
    </r>
    <r>
      <rPr>
        <b/>
        <sz val="8"/>
        <color indexed="8"/>
        <rFont val="ＭＳ Ｐゴシック"/>
        <family val="3"/>
        <charset val="128"/>
      </rPr>
      <t>（</t>
    </r>
    <r>
      <rPr>
        <b/>
        <sz val="8"/>
        <color indexed="8"/>
        <rFont val="Arial"/>
        <family val="2"/>
      </rPr>
      <t xml:space="preserve">Japanese Generally Accepted Accounting Principles) </t>
    </r>
    <rPh sb="0" eb="2">
      <t>ニホン</t>
    </rPh>
    <rPh sb="2" eb="4">
      <t>キジュン</t>
    </rPh>
    <phoneticPr fontId="5"/>
  </si>
  <si>
    <r>
      <rPr>
        <sz val="8"/>
        <color indexed="8"/>
        <rFont val="ＭＳ Ｐゴシック"/>
        <family val="3"/>
        <charset val="128"/>
      </rPr>
      <t>持分法による投資損益</t>
    </r>
    <rPh sb="0" eb="2">
      <t>モチブン</t>
    </rPh>
    <rPh sb="2" eb="3">
      <t>ホウ</t>
    </rPh>
    <rPh sb="6" eb="8">
      <t>トウシ</t>
    </rPh>
    <rPh sb="8" eb="10">
      <t>ソンエキ</t>
    </rPh>
    <phoneticPr fontId="5"/>
  </si>
  <si>
    <r>
      <rPr>
        <sz val="8"/>
        <color indexed="8"/>
        <rFont val="ＭＳ ゴシック"/>
        <family val="3"/>
        <charset val="128"/>
      </rPr>
      <t>売上総利益</t>
    </r>
    <r>
      <rPr>
        <sz val="8"/>
        <color indexed="8"/>
        <rFont val="Arial"/>
        <family val="2"/>
      </rPr>
      <t>(</t>
    </r>
    <r>
      <rPr>
        <sz val="8"/>
        <color indexed="8"/>
        <rFont val="ＭＳ ゴシック"/>
        <family val="3"/>
        <charset val="128"/>
      </rPr>
      <t>百万円</t>
    </r>
    <r>
      <rPr>
        <sz val="8"/>
        <color indexed="8"/>
        <rFont val="Arial"/>
        <family val="2"/>
      </rPr>
      <t>)</t>
    </r>
    <rPh sb="0" eb="2">
      <t>ウリアゲ</t>
    </rPh>
    <rPh sb="2" eb="5">
      <t>ソウリエキ</t>
    </rPh>
    <phoneticPr fontId="2"/>
  </si>
  <si>
    <r>
      <rPr>
        <b/>
        <sz val="8"/>
        <color indexed="8"/>
        <rFont val="ＭＳ ゴシック"/>
        <family val="3"/>
        <charset val="128"/>
      </rPr>
      <t>事業会社別データ</t>
    </r>
    <r>
      <rPr>
        <b/>
        <sz val="8"/>
        <color indexed="8"/>
        <rFont val="Arial"/>
        <family val="2"/>
      </rPr>
      <t xml:space="preserve"> / Data of Business Companies</t>
    </r>
    <phoneticPr fontId="15"/>
  </si>
  <si>
    <t>Kirin Brewery</t>
  </si>
  <si>
    <t>Sales revenue after liquor tax (billions of yen)</t>
  </si>
  <si>
    <t>Normalized operating profit (billions of yen)</t>
  </si>
  <si>
    <t>Sales volume(YoY Change):Beer Products Total (%)</t>
  </si>
  <si>
    <t>Sales volume(YoY Change):Beer (%)</t>
  </si>
  <si>
    <t>Sales volume(YoY Change):Happoshu (%)</t>
  </si>
  <si>
    <t>Sales volume(YoY Change):New genre (%)</t>
  </si>
  <si>
    <t>Sales volume(YoY Change):RTD (%)</t>
  </si>
  <si>
    <t>Sales volume(YoY Change):Non-alcohol beverages (%)</t>
  </si>
  <si>
    <t>*The Operating profit in FY2010-2013 is net of management fee.</t>
    <phoneticPr fontId="18"/>
  </si>
  <si>
    <t>Kirin Beverage</t>
  </si>
  <si>
    <t>Lion</t>
  </si>
  <si>
    <t>Kyowa Kirin</t>
  </si>
  <si>
    <t>Mercian</t>
  </si>
  <si>
    <t>Sales volume(YoY Change)</t>
    <phoneticPr fontId="18"/>
  </si>
  <si>
    <t>-</t>
    <phoneticPr fontId="18"/>
  </si>
  <si>
    <t>Coca-Cola Beverages Northeast</t>
  </si>
  <si>
    <t>Myanmar Brewery</t>
  </si>
  <si>
    <t>Kyowa Hakko Bio</t>
  </si>
  <si>
    <r>
      <t>2017</t>
    </r>
    <r>
      <rPr>
        <vertAlign val="superscript"/>
        <sz val="8"/>
        <rFont val="ＭＳ Ｐゴシック"/>
        <family val="3"/>
        <charset val="128"/>
      </rPr>
      <t>※</t>
    </r>
    <r>
      <rPr>
        <vertAlign val="superscript"/>
        <sz val="8"/>
        <rFont val="Arial"/>
        <family val="2"/>
      </rPr>
      <t>4</t>
    </r>
    <phoneticPr fontId="5"/>
  </si>
  <si>
    <r>
      <rPr>
        <sz val="8"/>
        <color indexed="8"/>
        <rFont val="ＭＳ Ｐゴシック"/>
        <family val="3"/>
        <charset val="128"/>
      </rPr>
      <t>　売上総利益／売上収益</t>
    </r>
    <r>
      <rPr>
        <sz val="8"/>
        <color indexed="8"/>
        <rFont val="Arial"/>
        <family val="2"/>
      </rPr>
      <t>(</t>
    </r>
    <r>
      <rPr>
        <sz val="8"/>
        <color indexed="8"/>
        <rFont val="ＭＳ Ｐゴシック"/>
        <family val="3"/>
        <charset val="128"/>
      </rPr>
      <t>酒税抜き）</t>
    </r>
    <r>
      <rPr>
        <sz val="8"/>
        <color indexed="8"/>
        <rFont val="Arial"/>
        <family val="2"/>
      </rPr>
      <t>(</t>
    </r>
    <r>
      <rPr>
        <sz val="8"/>
        <color indexed="8"/>
        <rFont val="ＭＳ Ｐゴシック"/>
        <family val="3"/>
        <charset val="128"/>
      </rPr>
      <t>％</t>
    </r>
    <r>
      <rPr>
        <sz val="8"/>
        <color indexed="8"/>
        <rFont val="Arial"/>
        <family val="2"/>
      </rPr>
      <t>)</t>
    </r>
    <rPh sb="7" eb="9">
      <t>ウリアゲ</t>
    </rPh>
    <rPh sb="9" eb="11">
      <t>シュウエキ</t>
    </rPh>
    <rPh sb="12" eb="13">
      <t>サケ</t>
    </rPh>
    <rPh sb="13" eb="15">
      <t>ゼイヌキ</t>
    </rPh>
    <phoneticPr fontId="5"/>
  </si>
  <si>
    <r>
      <rPr>
        <sz val="8"/>
        <color indexed="8"/>
        <rFont val="ＭＳ Ｐゴシック"/>
        <family val="3"/>
        <charset val="128"/>
      </rPr>
      <t>　販管費／売上収益（酒税抜き）</t>
    </r>
    <r>
      <rPr>
        <sz val="8"/>
        <color indexed="8"/>
        <rFont val="Arial"/>
        <family val="2"/>
      </rPr>
      <t>(</t>
    </r>
    <r>
      <rPr>
        <sz val="8"/>
        <color indexed="8"/>
        <rFont val="ＭＳ Ｐゴシック"/>
        <family val="3"/>
        <charset val="128"/>
      </rPr>
      <t>％</t>
    </r>
    <r>
      <rPr>
        <sz val="8"/>
        <color indexed="8"/>
        <rFont val="Arial"/>
        <family val="2"/>
      </rPr>
      <t>)</t>
    </r>
    <rPh sb="1" eb="4">
      <t>ハンカンヒ</t>
    </rPh>
    <rPh sb="5" eb="7">
      <t>ウリアゲ</t>
    </rPh>
    <rPh sb="7" eb="9">
      <t>シュウエキ</t>
    </rPh>
    <rPh sb="10" eb="12">
      <t>シュゼイ</t>
    </rPh>
    <rPh sb="12" eb="13">
      <t>ヌ</t>
    </rPh>
    <phoneticPr fontId="5"/>
  </si>
  <si>
    <r>
      <rPr>
        <sz val="8"/>
        <color indexed="8"/>
        <rFont val="ＭＳ Ｐゴシック"/>
        <family val="3"/>
        <charset val="128"/>
      </rPr>
      <t>事業利益</t>
    </r>
    <rPh sb="0" eb="2">
      <t>ジギョウ</t>
    </rPh>
    <rPh sb="2" eb="4">
      <t>リエキ</t>
    </rPh>
    <phoneticPr fontId="5"/>
  </si>
  <si>
    <r>
      <rPr>
        <sz val="8"/>
        <color indexed="8"/>
        <rFont val="ＭＳ Ｐゴシック"/>
        <family val="3"/>
        <charset val="128"/>
      </rPr>
      <t>　事業利益／売上収益（酒税抜き）（％）</t>
    </r>
    <rPh sb="1" eb="3">
      <t>ジギョウ</t>
    </rPh>
    <rPh sb="3" eb="5">
      <t>リエキ</t>
    </rPh>
    <rPh sb="6" eb="8">
      <t>ウリアゲ</t>
    </rPh>
    <rPh sb="8" eb="10">
      <t>シュウエキ</t>
    </rPh>
    <rPh sb="11" eb="13">
      <t>シュゼイ</t>
    </rPh>
    <rPh sb="13" eb="14">
      <t>ヌ</t>
    </rPh>
    <phoneticPr fontId="5"/>
  </si>
  <si>
    <r>
      <rPr>
        <sz val="8"/>
        <color indexed="8"/>
        <rFont val="ＭＳ Ｐゴシック"/>
        <family val="3"/>
        <charset val="128"/>
      </rPr>
      <t>営業利益</t>
    </r>
    <rPh sb="0" eb="2">
      <t>エイギョウ</t>
    </rPh>
    <rPh sb="2" eb="4">
      <t>リエキ</t>
    </rPh>
    <phoneticPr fontId="5"/>
  </si>
  <si>
    <r>
      <rPr>
        <sz val="8"/>
        <color indexed="8"/>
        <rFont val="ＭＳ Ｐゴシック"/>
        <family val="3"/>
        <charset val="128"/>
      </rPr>
      <t>持分法による投資利益</t>
    </r>
    <rPh sb="0" eb="2">
      <t>モチブン</t>
    </rPh>
    <rPh sb="2" eb="3">
      <t>ホウ</t>
    </rPh>
    <rPh sb="6" eb="8">
      <t>トウシ</t>
    </rPh>
    <rPh sb="8" eb="10">
      <t>リエキ</t>
    </rPh>
    <phoneticPr fontId="5"/>
  </si>
  <si>
    <r>
      <rPr>
        <sz val="8"/>
        <color indexed="8"/>
        <rFont val="ＭＳ Ｐゴシック"/>
        <family val="3"/>
        <charset val="128"/>
      </rPr>
      <t>税引前利益</t>
    </r>
    <rPh sb="0" eb="2">
      <t>ゼイビキ</t>
    </rPh>
    <rPh sb="2" eb="3">
      <t>マエ</t>
    </rPh>
    <rPh sb="3" eb="5">
      <t>リエキ</t>
    </rPh>
    <phoneticPr fontId="5"/>
  </si>
  <si>
    <r>
      <rPr>
        <sz val="8"/>
        <color indexed="8"/>
        <rFont val="ＭＳ Ｐゴシック"/>
        <family val="3"/>
        <charset val="128"/>
      </rPr>
      <t>継続事業からの当期利益</t>
    </r>
    <rPh sb="0" eb="2">
      <t>ケイゾク</t>
    </rPh>
    <rPh sb="2" eb="4">
      <t>ジギョウ</t>
    </rPh>
    <rPh sb="7" eb="9">
      <t>トウキ</t>
    </rPh>
    <rPh sb="9" eb="11">
      <t>リエキ</t>
    </rPh>
    <phoneticPr fontId="5"/>
  </si>
  <si>
    <r>
      <rPr>
        <sz val="8"/>
        <color indexed="8"/>
        <rFont val="ＭＳ Ｐゴシック"/>
        <family val="3"/>
        <charset val="128"/>
      </rPr>
      <t>非継続事業からの当期利益</t>
    </r>
    <rPh sb="0" eb="1">
      <t>ヒ</t>
    </rPh>
    <rPh sb="1" eb="3">
      <t>ケイゾク</t>
    </rPh>
    <rPh sb="3" eb="5">
      <t>ジギョウ</t>
    </rPh>
    <rPh sb="8" eb="10">
      <t>トウキ</t>
    </rPh>
    <rPh sb="10" eb="12">
      <t>リエキ</t>
    </rPh>
    <phoneticPr fontId="5"/>
  </si>
  <si>
    <r>
      <rPr>
        <sz val="8"/>
        <color indexed="8"/>
        <rFont val="ＭＳ Ｐゴシック"/>
        <family val="3"/>
        <charset val="128"/>
      </rPr>
      <t>当期利益</t>
    </r>
    <rPh sb="0" eb="2">
      <t>トウキ</t>
    </rPh>
    <rPh sb="2" eb="4">
      <t>リエキ</t>
    </rPh>
    <phoneticPr fontId="5"/>
  </si>
  <si>
    <r>
      <rPr>
        <sz val="8"/>
        <color indexed="8"/>
        <rFont val="ＭＳ Ｐゴシック"/>
        <family val="3"/>
        <charset val="128"/>
      </rPr>
      <t>　非支配持分に帰属する当期利益</t>
    </r>
    <rPh sb="1" eb="2">
      <t>ヒ</t>
    </rPh>
    <rPh sb="2" eb="4">
      <t>シハイ</t>
    </rPh>
    <rPh sb="4" eb="6">
      <t>モチブン</t>
    </rPh>
    <rPh sb="7" eb="9">
      <t>キゾク</t>
    </rPh>
    <rPh sb="11" eb="13">
      <t>トウキ</t>
    </rPh>
    <rPh sb="13" eb="15">
      <t>リエキ</t>
    </rPh>
    <phoneticPr fontId="5"/>
  </si>
  <si>
    <r>
      <rPr>
        <sz val="8"/>
        <color indexed="8"/>
        <rFont val="ＭＳ Ｐゴシック"/>
        <family val="3"/>
        <charset val="128"/>
      </rPr>
      <t>　当期利益／売上収益（酒税抜き）</t>
    </r>
    <r>
      <rPr>
        <sz val="8"/>
        <color indexed="8"/>
        <rFont val="Arial"/>
        <family val="2"/>
      </rPr>
      <t>(</t>
    </r>
    <r>
      <rPr>
        <sz val="8"/>
        <color indexed="8"/>
        <rFont val="ＭＳ Ｐゴシック"/>
        <family val="3"/>
        <charset val="128"/>
      </rPr>
      <t>％</t>
    </r>
    <r>
      <rPr>
        <sz val="8"/>
        <color indexed="8"/>
        <rFont val="Arial"/>
        <family val="2"/>
      </rPr>
      <t>)</t>
    </r>
    <rPh sb="1" eb="3">
      <t>トウキ</t>
    </rPh>
    <rPh sb="3" eb="5">
      <t>リエキ</t>
    </rPh>
    <rPh sb="6" eb="8">
      <t>ウリアゲ</t>
    </rPh>
    <rPh sb="8" eb="10">
      <t>シュウエキ</t>
    </rPh>
    <rPh sb="11" eb="13">
      <t>シュゼイ</t>
    </rPh>
    <rPh sb="13" eb="14">
      <t>ヌ</t>
    </rPh>
    <phoneticPr fontId="5"/>
  </si>
  <si>
    <r>
      <rPr>
        <sz val="8"/>
        <color indexed="8"/>
        <rFont val="ＭＳ Ｐゴシック"/>
        <family val="3"/>
        <charset val="128"/>
      </rPr>
      <t>平準化当期利益</t>
    </r>
    <r>
      <rPr>
        <vertAlign val="superscript"/>
        <sz val="8"/>
        <color indexed="8"/>
        <rFont val="ＭＳ Ｐゴシック"/>
        <family val="3"/>
        <charset val="128"/>
      </rPr>
      <t>※</t>
    </r>
    <r>
      <rPr>
        <vertAlign val="superscript"/>
        <sz val="8"/>
        <color indexed="8"/>
        <rFont val="Arial"/>
        <family val="2"/>
      </rPr>
      <t>3</t>
    </r>
    <phoneticPr fontId="5"/>
  </si>
  <si>
    <r>
      <rPr>
        <sz val="8"/>
        <color indexed="8"/>
        <rFont val="ＭＳ Ｐゴシック"/>
        <family val="3"/>
        <charset val="128"/>
      </rPr>
      <t>　平準化当期利益／売上収益（％）</t>
    </r>
    <rPh sb="9" eb="11">
      <t>ウリアゲ</t>
    </rPh>
    <rPh sb="11" eb="13">
      <t>シュウエキ</t>
    </rPh>
    <phoneticPr fontId="5"/>
  </si>
  <si>
    <r>
      <rPr>
        <sz val="8"/>
        <color indexed="8"/>
        <rFont val="ＭＳ Ｐゴシック"/>
        <family val="3"/>
        <charset val="128"/>
      </rPr>
      <t>　平準化当期利益／売上収益（酒税抜き）</t>
    </r>
    <r>
      <rPr>
        <sz val="8"/>
        <color indexed="8"/>
        <rFont val="Arial"/>
        <family val="2"/>
      </rPr>
      <t>(</t>
    </r>
    <r>
      <rPr>
        <sz val="8"/>
        <color indexed="8"/>
        <rFont val="ＭＳ Ｐゴシック"/>
        <family val="3"/>
        <charset val="128"/>
      </rPr>
      <t>％</t>
    </r>
    <r>
      <rPr>
        <sz val="8"/>
        <color indexed="8"/>
        <rFont val="Arial"/>
        <family val="2"/>
      </rPr>
      <t>)</t>
    </r>
    <rPh sb="1" eb="4">
      <t>ヘイジュンカ</t>
    </rPh>
    <rPh sb="4" eb="6">
      <t>トウキ</t>
    </rPh>
    <rPh sb="6" eb="8">
      <t>リエキ</t>
    </rPh>
    <rPh sb="9" eb="11">
      <t>ウリアゲ</t>
    </rPh>
    <rPh sb="11" eb="13">
      <t>シュウエキ</t>
    </rPh>
    <rPh sb="14" eb="16">
      <t>シュゼイ</t>
    </rPh>
    <rPh sb="16" eb="17">
      <t>ヌ</t>
    </rPh>
    <phoneticPr fontId="5"/>
  </si>
  <si>
    <r>
      <rPr>
        <sz val="8"/>
        <color indexed="8"/>
        <rFont val="ＭＳ Ｐゴシック"/>
        <family val="3"/>
        <charset val="128"/>
      </rPr>
      <t>過去の数字に関しては、一部最新の数字に更新しています。</t>
    </r>
    <rPh sb="0" eb="2">
      <t>カコ</t>
    </rPh>
    <rPh sb="3" eb="5">
      <t>スウジ</t>
    </rPh>
    <rPh sb="6" eb="7">
      <t>カン</t>
    </rPh>
    <rPh sb="11" eb="13">
      <t>イチブ</t>
    </rPh>
    <rPh sb="13" eb="15">
      <t>サイシン</t>
    </rPh>
    <rPh sb="16" eb="18">
      <t>スウジ</t>
    </rPh>
    <rPh sb="19" eb="21">
      <t>コウシン</t>
    </rPh>
    <phoneticPr fontId="5"/>
  </si>
  <si>
    <r>
      <rPr>
        <sz val="8"/>
        <color indexed="8"/>
        <rFont val="ＭＳ Ｐゴシック"/>
        <family val="3"/>
        <charset val="128"/>
      </rPr>
      <t>※</t>
    </r>
    <r>
      <rPr>
        <sz val="8"/>
        <color indexed="8"/>
        <rFont val="Arial"/>
        <family val="2"/>
      </rPr>
      <t>1</t>
    </r>
    <r>
      <rPr>
        <sz val="8"/>
        <color indexed="8"/>
        <rFont val="ＭＳ Ｐゴシック"/>
        <family val="3"/>
        <charset val="128"/>
      </rPr>
      <t>　</t>
    </r>
    <r>
      <rPr>
        <sz val="8"/>
        <color indexed="8"/>
        <rFont val="Arial"/>
        <family val="2"/>
      </rPr>
      <t>EBITDA=</t>
    </r>
    <r>
      <rPr>
        <sz val="8"/>
        <color indexed="8"/>
        <rFont val="ＭＳ Ｐゴシック"/>
        <family val="3"/>
        <charset val="128"/>
      </rPr>
      <t>営業利益＋減価償却費及び償却費＋持分法による投資損益等</t>
    </r>
    <rPh sb="20" eb="21">
      <t>オヨ</t>
    </rPh>
    <rPh sb="22" eb="24">
      <t>ショウキャク</t>
    </rPh>
    <rPh sb="24" eb="25">
      <t>ヒ</t>
    </rPh>
    <rPh sb="36" eb="37">
      <t>ナド</t>
    </rPh>
    <phoneticPr fontId="5"/>
  </si>
  <si>
    <r>
      <rPr>
        <sz val="8"/>
        <color indexed="8"/>
        <rFont val="ＭＳ Ｐゴシック"/>
        <family val="3"/>
        <charset val="128"/>
      </rPr>
      <t>※</t>
    </r>
    <r>
      <rPr>
        <sz val="8"/>
        <color indexed="8"/>
        <rFont val="Arial"/>
        <family val="2"/>
      </rPr>
      <t>2</t>
    </r>
    <r>
      <rPr>
        <sz val="8"/>
        <color indexed="8"/>
        <rFont val="ＭＳ Ｐゴシック"/>
        <family val="3"/>
        <charset val="128"/>
      </rPr>
      <t>　平準化</t>
    </r>
    <r>
      <rPr>
        <sz val="8"/>
        <color indexed="8"/>
        <rFont val="Arial"/>
        <family val="2"/>
      </rPr>
      <t>EBITDA</t>
    </r>
    <r>
      <rPr>
        <sz val="8"/>
        <color indexed="8"/>
        <rFont val="ＭＳ Ｐゴシック"/>
        <family val="3"/>
        <charset val="128"/>
      </rPr>
      <t>＝事業利益＋減価償却費及び償却費＋持分法適用会社からの受取配当金</t>
    </r>
    <rPh sb="3" eb="6">
      <t>ヘイジュンカ</t>
    </rPh>
    <rPh sb="13" eb="15">
      <t>ジギョウ</t>
    </rPh>
    <rPh sb="15" eb="17">
      <t>リエキ</t>
    </rPh>
    <rPh sb="18" eb="20">
      <t>ゲンカ</t>
    </rPh>
    <rPh sb="20" eb="22">
      <t>ショウキャク</t>
    </rPh>
    <rPh sb="22" eb="23">
      <t>ヒ</t>
    </rPh>
    <rPh sb="23" eb="24">
      <t>オヨ</t>
    </rPh>
    <rPh sb="25" eb="27">
      <t>ショウキャク</t>
    </rPh>
    <rPh sb="27" eb="28">
      <t>ヒ</t>
    </rPh>
    <rPh sb="29" eb="31">
      <t>モチブン</t>
    </rPh>
    <rPh sb="31" eb="32">
      <t>ホウ</t>
    </rPh>
    <rPh sb="32" eb="34">
      <t>テキヨウ</t>
    </rPh>
    <rPh sb="34" eb="36">
      <t>カイシャ</t>
    </rPh>
    <rPh sb="39" eb="41">
      <t>ウケトリ</t>
    </rPh>
    <rPh sb="41" eb="44">
      <t>ハイトウキン</t>
    </rPh>
    <phoneticPr fontId="5"/>
  </si>
  <si>
    <r>
      <rPr>
        <sz val="8"/>
        <color indexed="8"/>
        <rFont val="ＭＳ Ｐゴシック"/>
        <family val="3"/>
        <charset val="128"/>
      </rPr>
      <t>※</t>
    </r>
    <r>
      <rPr>
        <sz val="8"/>
        <color indexed="8"/>
        <rFont val="Arial"/>
        <family val="2"/>
      </rPr>
      <t>3</t>
    </r>
    <r>
      <rPr>
        <sz val="8"/>
        <color indexed="8"/>
        <rFont val="ＭＳ Ｐゴシック"/>
        <family val="3"/>
        <charset val="128"/>
      </rPr>
      <t>　平準化当期利益＝親会社の所有者に帰属する当期利益</t>
    </r>
    <r>
      <rPr>
        <sz val="8"/>
        <color indexed="8"/>
        <rFont val="Arial"/>
        <family val="2"/>
      </rPr>
      <t>±</t>
    </r>
    <r>
      <rPr>
        <sz val="8"/>
        <color indexed="8"/>
        <rFont val="ＭＳ Ｐゴシック"/>
        <family val="3"/>
        <charset val="128"/>
      </rPr>
      <t>税金等調整後その他の営業収益・費用等</t>
    </r>
    <rPh sb="3" eb="6">
      <t>ヘイジュンカ</t>
    </rPh>
    <rPh sb="6" eb="8">
      <t>トウキ</t>
    </rPh>
    <rPh sb="8" eb="10">
      <t>リエキ</t>
    </rPh>
    <rPh sb="11" eb="14">
      <t>オヤガイシャ</t>
    </rPh>
    <rPh sb="15" eb="18">
      <t>ショユウシャ</t>
    </rPh>
    <rPh sb="19" eb="21">
      <t>キゾク</t>
    </rPh>
    <rPh sb="23" eb="25">
      <t>トウキ</t>
    </rPh>
    <rPh sb="25" eb="27">
      <t>リエキ</t>
    </rPh>
    <rPh sb="28" eb="30">
      <t>ゼイキン</t>
    </rPh>
    <rPh sb="30" eb="31">
      <t>トウ</t>
    </rPh>
    <rPh sb="31" eb="34">
      <t>チョウセイゴ</t>
    </rPh>
    <rPh sb="36" eb="37">
      <t>タ</t>
    </rPh>
    <rPh sb="38" eb="40">
      <t>エイギョウ</t>
    </rPh>
    <rPh sb="40" eb="42">
      <t>シュウエキ</t>
    </rPh>
    <rPh sb="43" eb="45">
      <t>ヒヨウ</t>
    </rPh>
    <rPh sb="45" eb="46">
      <t>トウ</t>
    </rPh>
    <phoneticPr fontId="5"/>
  </si>
  <si>
    <r>
      <rPr>
        <sz val="8"/>
        <rFont val="ＭＳ Ｐゴシック"/>
        <family val="3"/>
        <charset val="128"/>
      </rPr>
      <t>※</t>
    </r>
    <r>
      <rPr>
        <sz val="8"/>
        <rFont val="Arial"/>
        <family val="2"/>
      </rPr>
      <t>4</t>
    </r>
    <r>
      <rPr>
        <sz val="8"/>
        <rFont val="ＭＳ Ｐゴシック"/>
        <family val="3"/>
        <charset val="128"/>
      </rPr>
      <t>　</t>
    </r>
    <r>
      <rPr>
        <sz val="8"/>
        <rFont val="Arial"/>
        <family val="2"/>
      </rPr>
      <t>2017</t>
    </r>
    <r>
      <rPr>
        <sz val="8"/>
        <rFont val="ＭＳ Ｐゴシック"/>
        <family val="3"/>
        <charset val="128"/>
      </rPr>
      <t>年</t>
    </r>
    <r>
      <rPr>
        <sz val="8"/>
        <rFont val="Arial"/>
        <family val="2"/>
      </rPr>
      <t>12</t>
    </r>
    <r>
      <rPr>
        <sz val="8"/>
        <rFont val="ＭＳ Ｐゴシック"/>
        <family val="3"/>
        <charset val="128"/>
      </rPr>
      <t>月期に実施した事業の取得に係る暫定的な会計処理の確定に伴い、</t>
    </r>
    <r>
      <rPr>
        <sz val="8"/>
        <rFont val="Arial"/>
        <family val="2"/>
      </rPr>
      <t>2017</t>
    </r>
    <r>
      <rPr>
        <sz val="8"/>
        <rFont val="ＭＳ Ｐゴシック"/>
        <family val="3"/>
        <charset val="128"/>
      </rPr>
      <t>年</t>
    </r>
    <r>
      <rPr>
        <sz val="8"/>
        <rFont val="Arial"/>
        <family val="2"/>
      </rPr>
      <t>12</t>
    </r>
    <r>
      <rPr>
        <sz val="8"/>
        <rFont val="ＭＳ Ｐゴシック"/>
        <family val="3"/>
        <charset val="128"/>
      </rPr>
      <t>月期の財務数値を遡及修正しております。</t>
    </r>
    <rPh sb="7" eb="8">
      <t>ネン</t>
    </rPh>
    <rPh sb="10" eb="12">
      <t>ガツキ</t>
    </rPh>
    <rPh sb="13" eb="15">
      <t>ジッシ</t>
    </rPh>
    <rPh sb="17" eb="19">
      <t>ジギョウ</t>
    </rPh>
    <rPh sb="20" eb="22">
      <t>シュトク</t>
    </rPh>
    <rPh sb="23" eb="24">
      <t>カカ</t>
    </rPh>
    <rPh sb="25" eb="28">
      <t>ザンテイテキ</t>
    </rPh>
    <rPh sb="29" eb="31">
      <t>カイケイ</t>
    </rPh>
    <rPh sb="31" eb="33">
      <t>ショリ</t>
    </rPh>
    <rPh sb="34" eb="36">
      <t>カクテイ</t>
    </rPh>
    <rPh sb="37" eb="38">
      <t>トモナ</t>
    </rPh>
    <rPh sb="44" eb="45">
      <t>ネン</t>
    </rPh>
    <rPh sb="47" eb="49">
      <t>ガツキ</t>
    </rPh>
    <rPh sb="50" eb="52">
      <t>ザイム</t>
    </rPh>
    <rPh sb="52" eb="54">
      <t>スウチ</t>
    </rPh>
    <rPh sb="55" eb="57">
      <t>ソキュウ</t>
    </rPh>
    <rPh sb="57" eb="59">
      <t>シュウセイ</t>
    </rPh>
    <phoneticPr fontId="5"/>
  </si>
  <si>
    <r>
      <rPr>
        <sz val="8"/>
        <color indexed="8"/>
        <rFont val="ＭＳ ゴシック"/>
        <family val="3"/>
        <charset val="128"/>
      </rPr>
      <t>売上収益</t>
    </r>
    <r>
      <rPr>
        <sz val="8"/>
        <color indexed="8"/>
        <rFont val="Arial"/>
        <family val="2"/>
      </rPr>
      <t>(</t>
    </r>
    <r>
      <rPr>
        <sz val="8"/>
        <color indexed="8"/>
        <rFont val="ＭＳ ゴシック"/>
        <family val="3"/>
        <charset val="128"/>
      </rPr>
      <t>百万円</t>
    </r>
    <r>
      <rPr>
        <sz val="8"/>
        <color indexed="8"/>
        <rFont val="Arial"/>
        <family val="2"/>
      </rPr>
      <t>)</t>
    </r>
    <rPh sb="0" eb="2">
      <t>ウリアゲ</t>
    </rPh>
    <rPh sb="2" eb="4">
      <t>シュウエキ</t>
    </rPh>
    <phoneticPr fontId="2"/>
  </si>
  <si>
    <r>
      <rPr>
        <sz val="8"/>
        <color indexed="8"/>
        <rFont val="ＭＳ ゴシック"/>
        <family val="3"/>
        <charset val="128"/>
      </rPr>
      <t>売上総利益率</t>
    </r>
    <r>
      <rPr>
        <sz val="8"/>
        <color indexed="8"/>
        <rFont val="Arial"/>
        <family val="2"/>
      </rPr>
      <t>(</t>
    </r>
    <r>
      <rPr>
        <sz val="8"/>
        <color indexed="8"/>
        <rFont val="ＭＳ ゴシック"/>
        <family val="3"/>
        <charset val="128"/>
      </rPr>
      <t>％</t>
    </r>
    <r>
      <rPr>
        <sz val="8"/>
        <color indexed="8"/>
        <rFont val="Arial"/>
        <family val="2"/>
      </rPr>
      <t>)</t>
    </r>
    <rPh sb="0" eb="2">
      <t>ウリアゲ</t>
    </rPh>
    <rPh sb="2" eb="5">
      <t>ソウリエキ</t>
    </rPh>
    <rPh sb="5" eb="6">
      <t>リツ</t>
    </rPh>
    <phoneticPr fontId="2"/>
  </si>
  <si>
    <r>
      <rPr>
        <sz val="8"/>
        <color indexed="8"/>
        <rFont val="ＭＳ ゴシック"/>
        <family val="3"/>
        <charset val="128"/>
      </rPr>
      <t>事業利益</t>
    </r>
    <r>
      <rPr>
        <sz val="8"/>
        <color indexed="8"/>
        <rFont val="Arial"/>
        <family val="2"/>
      </rPr>
      <t>(</t>
    </r>
    <r>
      <rPr>
        <sz val="8"/>
        <color indexed="8"/>
        <rFont val="ＭＳ ゴシック"/>
        <family val="3"/>
        <charset val="128"/>
      </rPr>
      <t>百万円</t>
    </r>
    <r>
      <rPr>
        <sz val="8"/>
        <color indexed="8"/>
        <rFont val="Arial"/>
        <family val="2"/>
      </rPr>
      <t>)</t>
    </r>
    <phoneticPr fontId="15"/>
  </si>
  <si>
    <r>
      <rPr>
        <sz val="8"/>
        <color indexed="8"/>
        <rFont val="ＭＳ ゴシック"/>
        <family val="3"/>
        <charset val="128"/>
      </rPr>
      <t>事業利益率</t>
    </r>
    <r>
      <rPr>
        <sz val="8"/>
        <color indexed="8"/>
        <rFont val="Arial"/>
        <family val="2"/>
      </rPr>
      <t>(</t>
    </r>
    <r>
      <rPr>
        <sz val="8"/>
        <color indexed="8"/>
        <rFont val="ＭＳ ゴシック"/>
        <family val="3"/>
        <charset val="128"/>
      </rPr>
      <t>％</t>
    </r>
    <r>
      <rPr>
        <sz val="8"/>
        <color indexed="8"/>
        <rFont val="Arial"/>
        <family val="2"/>
      </rPr>
      <t>)</t>
    </r>
    <rPh sb="0" eb="2">
      <t>ジギョウ</t>
    </rPh>
    <rPh sb="2" eb="4">
      <t>リエキ</t>
    </rPh>
    <rPh sb="4" eb="5">
      <t>リツ</t>
    </rPh>
    <phoneticPr fontId="2"/>
  </si>
  <si>
    <r>
      <rPr>
        <sz val="8"/>
        <color indexed="8"/>
        <rFont val="ＭＳ ゴシック"/>
        <family val="3"/>
        <charset val="128"/>
      </rPr>
      <t>営業利益</t>
    </r>
    <r>
      <rPr>
        <sz val="8"/>
        <color indexed="8"/>
        <rFont val="Arial"/>
        <family val="2"/>
      </rPr>
      <t>(</t>
    </r>
    <r>
      <rPr>
        <sz val="8"/>
        <color indexed="8"/>
        <rFont val="ＭＳ ゴシック"/>
        <family val="3"/>
        <charset val="128"/>
      </rPr>
      <t>百万円</t>
    </r>
    <r>
      <rPr>
        <sz val="8"/>
        <color indexed="8"/>
        <rFont val="Arial"/>
        <family val="2"/>
      </rPr>
      <t>)</t>
    </r>
    <rPh sb="0" eb="2">
      <t>エイギョウ</t>
    </rPh>
    <rPh sb="2" eb="4">
      <t>リエキ</t>
    </rPh>
    <phoneticPr fontId="2"/>
  </si>
  <si>
    <r>
      <rPr>
        <sz val="8"/>
        <color indexed="8"/>
        <rFont val="ＭＳ ゴシック"/>
        <family val="3"/>
        <charset val="128"/>
      </rPr>
      <t>営業利益率</t>
    </r>
    <r>
      <rPr>
        <sz val="8"/>
        <color indexed="8"/>
        <rFont val="Arial"/>
        <family val="2"/>
      </rPr>
      <t>(</t>
    </r>
    <r>
      <rPr>
        <sz val="8"/>
        <color indexed="8"/>
        <rFont val="ＭＳ ゴシック"/>
        <family val="3"/>
        <charset val="128"/>
      </rPr>
      <t>％</t>
    </r>
    <r>
      <rPr>
        <sz val="8"/>
        <color indexed="8"/>
        <rFont val="Arial"/>
        <family val="2"/>
      </rPr>
      <t>)</t>
    </r>
    <rPh sb="0" eb="2">
      <t>エイギョウ</t>
    </rPh>
    <rPh sb="2" eb="4">
      <t>リエキ</t>
    </rPh>
    <phoneticPr fontId="2"/>
  </si>
  <si>
    <r>
      <rPr>
        <sz val="8"/>
        <color indexed="8"/>
        <rFont val="ＭＳ ゴシック"/>
        <family val="3"/>
        <charset val="128"/>
      </rPr>
      <t>税引前利益</t>
    </r>
    <r>
      <rPr>
        <sz val="8"/>
        <color indexed="8"/>
        <rFont val="Arial"/>
        <family val="2"/>
      </rPr>
      <t>(</t>
    </r>
    <r>
      <rPr>
        <sz val="8"/>
        <color indexed="8"/>
        <rFont val="ＭＳ ゴシック"/>
        <family val="3"/>
        <charset val="128"/>
      </rPr>
      <t>百万円</t>
    </r>
    <r>
      <rPr>
        <sz val="8"/>
        <color indexed="8"/>
        <rFont val="Arial"/>
        <family val="2"/>
      </rPr>
      <t>)</t>
    </r>
    <phoneticPr fontId="15"/>
  </si>
  <si>
    <r>
      <rPr>
        <sz val="8"/>
        <color indexed="8"/>
        <rFont val="ＭＳ Ｐゴシック"/>
        <family val="3"/>
        <charset val="128"/>
      </rPr>
      <t>税引前利益率</t>
    </r>
    <r>
      <rPr>
        <sz val="8"/>
        <color indexed="8"/>
        <rFont val="Arial"/>
        <family val="2"/>
      </rPr>
      <t>(</t>
    </r>
    <r>
      <rPr>
        <sz val="8"/>
        <color indexed="8"/>
        <rFont val="ＭＳ ゴシック"/>
        <family val="3"/>
        <charset val="128"/>
      </rPr>
      <t>％</t>
    </r>
    <r>
      <rPr>
        <sz val="8"/>
        <color indexed="8"/>
        <rFont val="Arial"/>
        <family val="2"/>
      </rPr>
      <t>)</t>
    </r>
    <rPh sb="0" eb="2">
      <t>ゼイビキ</t>
    </rPh>
    <rPh sb="2" eb="3">
      <t>マエ</t>
    </rPh>
    <rPh sb="3" eb="5">
      <t>リエキ</t>
    </rPh>
    <rPh sb="5" eb="6">
      <t>リツ</t>
    </rPh>
    <phoneticPr fontId="2"/>
  </si>
  <si>
    <r>
      <rPr>
        <sz val="8"/>
        <color indexed="8"/>
        <rFont val="ＭＳ ゴシック"/>
        <family val="3"/>
        <charset val="128"/>
      </rPr>
      <t>四半期利益</t>
    </r>
    <r>
      <rPr>
        <sz val="8"/>
        <color indexed="8"/>
        <rFont val="Arial"/>
        <family val="2"/>
      </rPr>
      <t>(</t>
    </r>
    <r>
      <rPr>
        <sz val="8"/>
        <color indexed="8"/>
        <rFont val="ＭＳ ゴシック"/>
        <family val="3"/>
        <charset val="128"/>
      </rPr>
      <t>百万円</t>
    </r>
    <r>
      <rPr>
        <sz val="8"/>
        <color indexed="8"/>
        <rFont val="Arial"/>
        <family val="2"/>
      </rPr>
      <t>)</t>
    </r>
    <rPh sb="0" eb="3">
      <t>シハンキ</t>
    </rPh>
    <rPh sb="3" eb="5">
      <t>リエキ</t>
    </rPh>
    <phoneticPr fontId="2"/>
  </si>
  <si>
    <r>
      <rPr>
        <sz val="8"/>
        <color indexed="8"/>
        <rFont val="ＭＳ ゴシック"/>
        <family val="3"/>
        <charset val="128"/>
      </rPr>
      <t>四半期利益率</t>
    </r>
    <r>
      <rPr>
        <sz val="8"/>
        <color indexed="8"/>
        <rFont val="Arial"/>
        <family val="2"/>
      </rPr>
      <t>(</t>
    </r>
    <r>
      <rPr>
        <sz val="8"/>
        <color indexed="8"/>
        <rFont val="ＭＳ ゴシック"/>
        <family val="3"/>
        <charset val="128"/>
      </rPr>
      <t>％</t>
    </r>
    <r>
      <rPr>
        <sz val="8"/>
        <color indexed="8"/>
        <rFont val="Arial"/>
        <family val="2"/>
      </rPr>
      <t>)</t>
    </r>
    <rPh sb="0" eb="3">
      <t>シハンキ</t>
    </rPh>
    <rPh sb="3" eb="5">
      <t>リエキ</t>
    </rPh>
    <phoneticPr fontId="2"/>
  </si>
  <si>
    <r>
      <rPr>
        <sz val="8"/>
        <color indexed="8"/>
        <rFont val="ＭＳ Ｐゴシック"/>
        <family val="3"/>
        <charset val="128"/>
      </rPr>
      <t>売上収益</t>
    </r>
    <rPh sb="0" eb="2">
      <t>ウリアゲ</t>
    </rPh>
    <rPh sb="2" eb="4">
      <t>シュウエキ</t>
    </rPh>
    <phoneticPr fontId="5"/>
  </si>
  <si>
    <r>
      <rPr>
        <sz val="8"/>
        <color indexed="8"/>
        <rFont val="ＭＳ Ｐゴシック"/>
        <family val="3"/>
        <charset val="128"/>
      </rPr>
      <t>売上収益（酒税抜き）</t>
    </r>
    <rPh sb="0" eb="2">
      <t>ウリアゲ</t>
    </rPh>
    <rPh sb="2" eb="4">
      <t>シュウエキ</t>
    </rPh>
    <rPh sb="5" eb="7">
      <t>シュゼイ</t>
    </rPh>
    <rPh sb="7" eb="8">
      <t>ヌ</t>
    </rPh>
    <phoneticPr fontId="5"/>
  </si>
  <si>
    <r>
      <rPr>
        <sz val="8"/>
        <color indexed="8"/>
        <rFont val="ＭＳ Ｐゴシック"/>
        <family val="3"/>
        <charset val="128"/>
      </rPr>
      <t>　　日本綜合飲料事業</t>
    </r>
    <rPh sb="2" eb="4">
      <t>ニホン</t>
    </rPh>
    <phoneticPr fontId="5"/>
  </si>
  <si>
    <r>
      <rPr>
        <sz val="8"/>
        <color indexed="8"/>
        <rFont val="ＭＳ Ｐゴシック"/>
        <family val="3"/>
        <charset val="128"/>
      </rPr>
      <t>　　国内ビール・スピリッツ</t>
    </r>
    <rPh sb="2" eb="4">
      <t>コクナイ</t>
    </rPh>
    <phoneticPr fontId="5"/>
  </si>
  <si>
    <r>
      <rPr>
        <sz val="8"/>
        <color indexed="8"/>
        <rFont val="ＭＳ Ｐゴシック"/>
        <family val="3"/>
        <charset val="128"/>
      </rPr>
      <t>　　国内飲料</t>
    </r>
    <rPh sb="2" eb="4">
      <t>コクナイ</t>
    </rPh>
    <rPh sb="4" eb="6">
      <t>インリョウ</t>
    </rPh>
    <phoneticPr fontId="5"/>
  </si>
  <si>
    <r>
      <rPr>
        <sz val="8"/>
        <color indexed="8"/>
        <rFont val="ＭＳ Ｐゴシック"/>
        <family val="3"/>
        <charset val="128"/>
      </rPr>
      <t>　　ｵｾｱﾆｱ綜合飲料</t>
    </r>
    <rPh sb="7" eb="9">
      <t>ソウゴウ</t>
    </rPh>
    <rPh sb="9" eb="11">
      <t>インリョウ</t>
    </rPh>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</si>
  <si>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医薬</t>
    </r>
    <phoneticPr fontId="5"/>
  </si>
  <si>
    <r>
      <rPr>
        <sz val="8"/>
        <color indexed="8"/>
        <rFont val="ＭＳ Ｐゴシック"/>
        <family val="3"/>
        <charset val="128"/>
      </rPr>
      <t>　　その他事業</t>
    </r>
    <phoneticPr fontId="5"/>
  </si>
  <si>
    <r>
      <rPr>
        <sz val="8"/>
        <color indexed="8"/>
        <rFont val="ＭＳ Ｐゴシック"/>
        <family val="3"/>
        <charset val="128"/>
      </rPr>
      <t>　　海外綜合飲料事業</t>
    </r>
    <phoneticPr fontId="5"/>
  </si>
  <si>
    <r>
      <rPr>
        <sz val="8"/>
        <color indexed="8"/>
        <rFont val="ＭＳ Ｐゴシック"/>
        <family val="3"/>
        <charset val="128"/>
      </rPr>
      <t>　</t>
    </r>
    <r>
      <rPr>
        <sz val="8"/>
        <color indexed="8"/>
        <rFont val="Arial"/>
        <family val="2"/>
      </rPr>
      <t xml:space="preserve">  </t>
    </r>
    <r>
      <rPr>
        <sz val="8"/>
        <color indexed="8"/>
        <rFont val="ＭＳ Ｐゴシック"/>
        <family val="3"/>
        <charset val="128"/>
      </rPr>
      <t>医薬・バイオケミカル事業</t>
    </r>
    <phoneticPr fontId="5"/>
  </si>
  <si>
    <r>
      <rPr>
        <sz val="8"/>
        <color indexed="8"/>
        <rFont val="ＭＳ Ｐゴシック"/>
        <family val="3"/>
        <charset val="128"/>
      </rPr>
      <t>　　医薬</t>
    </r>
    <rPh sb="2" eb="4">
      <t>イヤク</t>
    </rPh>
    <phoneticPr fontId="5"/>
  </si>
  <si>
    <r>
      <rPr>
        <sz val="8"/>
        <color indexed="8"/>
        <rFont val="ＭＳ Ｐゴシック"/>
        <family val="3"/>
        <charset val="128"/>
      </rPr>
      <t>　　ｵｾｱﾆｱ綜合飲料（</t>
    </r>
    <r>
      <rPr>
        <sz val="8"/>
        <color indexed="8"/>
        <rFont val="Arial"/>
        <family val="2"/>
      </rPr>
      <t>%</t>
    </r>
    <r>
      <rPr>
        <sz val="8"/>
        <color indexed="8"/>
        <rFont val="ＭＳ Ｐゴシック"/>
        <family val="3"/>
        <charset val="128"/>
      </rPr>
      <t>）</t>
    </r>
    <rPh sb="7" eb="9">
      <t>ソウゴウ</t>
    </rPh>
    <rPh sb="9" eb="11">
      <t>インリョウ</t>
    </rPh>
    <phoneticPr fontId="5"/>
  </si>
  <si>
    <r>
      <rPr>
        <sz val="8"/>
        <rFont val="ＭＳ Ｐゴシック"/>
        <family val="3"/>
        <charset val="128"/>
      </rPr>
      <t>※</t>
    </r>
    <r>
      <rPr>
        <sz val="8"/>
        <rFont val="Arial"/>
        <family val="2"/>
      </rPr>
      <t>3</t>
    </r>
    <r>
      <rPr>
        <sz val="8"/>
        <rFont val="ＭＳ Ｐゴシック"/>
        <family val="3"/>
        <charset val="128"/>
      </rPr>
      <t>　</t>
    </r>
    <r>
      <rPr>
        <sz val="8"/>
        <rFont val="Arial"/>
        <family val="2"/>
      </rPr>
      <t>2017</t>
    </r>
    <r>
      <rPr>
        <sz val="8"/>
        <rFont val="ＭＳ Ｐゴシック"/>
        <family val="3"/>
        <charset val="128"/>
      </rPr>
      <t>年</t>
    </r>
    <r>
      <rPr>
        <sz val="8"/>
        <rFont val="Arial"/>
        <family val="2"/>
      </rPr>
      <t>12</t>
    </r>
    <r>
      <rPr>
        <sz val="8"/>
        <rFont val="ＭＳ Ｐゴシック"/>
        <family val="3"/>
        <charset val="128"/>
      </rPr>
      <t>月期に実施した事業の取得に係る暫定的な会計処理の確定に伴い、</t>
    </r>
    <r>
      <rPr>
        <sz val="8"/>
        <rFont val="Arial"/>
        <family val="2"/>
      </rPr>
      <t>2017</t>
    </r>
    <r>
      <rPr>
        <sz val="8"/>
        <rFont val="ＭＳ Ｐゴシック"/>
        <family val="3"/>
        <charset val="128"/>
      </rPr>
      <t>年</t>
    </r>
    <r>
      <rPr>
        <sz val="8"/>
        <rFont val="Arial"/>
        <family val="2"/>
      </rPr>
      <t>12</t>
    </r>
    <r>
      <rPr>
        <sz val="8"/>
        <rFont val="ＭＳ Ｐゴシック"/>
        <family val="3"/>
        <charset val="128"/>
      </rPr>
      <t>月期の財務数値を遡及修正しております。</t>
    </r>
    <rPh sb="7" eb="8">
      <t>ネン</t>
    </rPh>
    <rPh sb="10" eb="12">
      <t>ガツキ</t>
    </rPh>
    <rPh sb="13" eb="15">
      <t>ジッシ</t>
    </rPh>
    <rPh sb="17" eb="19">
      <t>ジギョウ</t>
    </rPh>
    <rPh sb="20" eb="22">
      <t>シュトク</t>
    </rPh>
    <rPh sb="23" eb="24">
      <t>カカ</t>
    </rPh>
    <rPh sb="25" eb="28">
      <t>ザンテイテキ</t>
    </rPh>
    <rPh sb="29" eb="31">
      <t>カイケイ</t>
    </rPh>
    <rPh sb="31" eb="33">
      <t>ショリ</t>
    </rPh>
    <rPh sb="34" eb="36">
      <t>カクテイ</t>
    </rPh>
    <rPh sb="37" eb="38">
      <t>トモナ</t>
    </rPh>
    <rPh sb="44" eb="45">
      <t>ネン</t>
    </rPh>
    <rPh sb="47" eb="49">
      <t>ガツキ</t>
    </rPh>
    <rPh sb="50" eb="52">
      <t>ザイム</t>
    </rPh>
    <rPh sb="52" eb="54">
      <t>スウチ</t>
    </rPh>
    <rPh sb="55" eb="57">
      <t>ソキュウ</t>
    </rPh>
    <rPh sb="57" eb="59">
      <t>シュウセイ</t>
    </rPh>
    <phoneticPr fontId="5"/>
  </si>
  <si>
    <r>
      <rPr>
        <sz val="8"/>
        <color indexed="8"/>
        <rFont val="ＭＳ Ｐゴシック"/>
        <family val="3"/>
        <charset val="128"/>
      </rPr>
      <t>資産合計</t>
    </r>
    <rPh sb="0" eb="2">
      <t>シサン</t>
    </rPh>
    <rPh sb="2" eb="4">
      <t>ゴウケイ</t>
    </rPh>
    <phoneticPr fontId="5"/>
  </si>
  <si>
    <r>
      <rPr>
        <sz val="8"/>
        <color indexed="8"/>
        <rFont val="ＭＳ Ｐゴシック"/>
        <family val="3"/>
        <charset val="128"/>
      </rPr>
      <t>　純有利子負債</t>
    </r>
    <r>
      <rPr>
        <vertAlign val="superscript"/>
        <sz val="8"/>
        <color indexed="8"/>
        <rFont val="ＭＳ Ｐゴシック"/>
        <family val="3"/>
        <charset val="128"/>
      </rPr>
      <t>※</t>
    </r>
    <r>
      <rPr>
        <vertAlign val="superscript"/>
        <sz val="8"/>
        <color indexed="8"/>
        <rFont val="Arial"/>
        <family val="2"/>
      </rPr>
      <t>1</t>
    </r>
    <phoneticPr fontId="5"/>
  </si>
  <si>
    <r>
      <rPr>
        <sz val="8"/>
        <color indexed="8"/>
        <rFont val="ＭＳ Ｐゴシック"/>
        <family val="3"/>
        <charset val="128"/>
      </rPr>
      <t>親会社の所有者に帰属する持分</t>
    </r>
    <r>
      <rPr>
        <vertAlign val="superscript"/>
        <sz val="8"/>
        <color indexed="8"/>
        <rFont val="ＭＳ Ｐゴシック"/>
        <family val="3"/>
        <charset val="128"/>
      </rPr>
      <t>※</t>
    </r>
    <r>
      <rPr>
        <vertAlign val="superscript"/>
        <sz val="8"/>
        <color indexed="8"/>
        <rFont val="Arial"/>
        <family val="2"/>
      </rPr>
      <t>2</t>
    </r>
    <rPh sb="0" eb="3">
      <t>オヤガイシャ</t>
    </rPh>
    <rPh sb="4" eb="7">
      <t>ショユウシャ</t>
    </rPh>
    <rPh sb="8" eb="10">
      <t>キゾク</t>
    </rPh>
    <rPh sb="12" eb="14">
      <t>モチブン</t>
    </rPh>
    <phoneticPr fontId="5"/>
  </si>
  <si>
    <r>
      <rPr>
        <sz val="8"/>
        <color indexed="8"/>
        <rFont val="ＭＳ Ｐゴシック"/>
        <family val="3"/>
        <charset val="128"/>
      </rPr>
      <t>（百万円</t>
    </r>
    <r>
      <rPr>
        <sz val="8"/>
        <color indexed="8"/>
        <rFont val="Arial"/>
        <family val="2"/>
      </rPr>
      <t xml:space="preserve"> / Millions of yen</t>
    </r>
    <r>
      <rPr>
        <sz val="8"/>
        <color indexed="8"/>
        <rFont val="ＭＳ Ｐゴシック"/>
        <family val="3"/>
        <charset val="128"/>
      </rPr>
      <t>）</t>
    </r>
  </si>
  <si>
    <r>
      <rPr>
        <sz val="8"/>
        <color indexed="8"/>
        <rFont val="ＭＳ Ｐゴシック"/>
        <family val="3"/>
        <charset val="128"/>
      </rPr>
      <t>自己資本</t>
    </r>
    <r>
      <rPr>
        <vertAlign val="superscript"/>
        <sz val="8"/>
        <color indexed="8"/>
        <rFont val="ＭＳ Ｐゴシック"/>
        <family val="3"/>
        <charset val="128"/>
      </rPr>
      <t>※</t>
    </r>
    <r>
      <rPr>
        <vertAlign val="superscript"/>
        <sz val="8"/>
        <color indexed="8"/>
        <rFont val="Arial"/>
        <family val="2"/>
      </rPr>
      <t>2</t>
    </r>
    <phoneticPr fontId="5"/>
  </si>
  <si>
    <r>
      <t>Net D/E</t>
    </r>
    <r>
      <rPr>
        <sz val="8"/>
        <color indexed="8"/>
        <rFont val="ＭＳ Ｐゴシック"/>
        <family val="3"/>
        <charset val="128"/>
      </rPr>
      <t>レシオ（</t>
    </r>
    <r>
      <rPr>
        <sz val="8"/>
        <color indexed="8"/>
        <rFont val="Arial"/>
        <family val="2"/>
      </rPr>
      <t>D/E</t>
    </r>
    <r>
      <rPr>
        <sz val="8"/>
        <color indexed="8"/>
        <rFont val="ＭＳ Ｐゴシック"/>
        <family val="3"/>
        <charset val="128"/>
      </rPr>
      <t>レシオ）（倍）</t>
    </r>
    <r>
      <rPr>
        <vertAlign val="superscript"/>
        <sz val="8"/>
        <color indexed="8"/>
        <rFont val="ＭＳ Ｐゴシック"/>
        <family val="3"/>
        <charset val="128"/>
      </rPr>
      <t>※</t>
    </r>
    <r>
      <rPr>
        <vertAlign val="superscript"/>
        <sz val="8"/>
        <color indexed="8"/>
        <rFont val="Arial"/>
        <family val="2"/>
      </rPr>
      <t>1</t>
    </r>
    <phoneticPr fontId="5"/>
  </si>
  <si>
    <r>
      <rPr>
        <sz val="8"/>
        <color indexed="8"/>
        <rFont val="ＭＳ Ｐゴシック"/>
        <family val="3"/>
        <charset val="128"/>
      </rPr>
      <t>グロス</t>
    </r>
    <r>
      <rPr>
        <sz val="8"/>
        <color indexed="8"/>
        <rFont val="Arial"/>
        <family val="2"/>
      </rPr>
      <t>DE</t>
    </r>
    <r>
      <rPr>
        <sz val="8"/>
        <color indexed="8"/>
        <rFont val="ＭＳ Ｐゴシック"/>
        <family val="3"/>
        <charset val="128"/>
      </rPr>
      <t>レシオ</t>
    </r>
    <r>
      <rPr>
        <sz val="8"/>
        <color indexed="8"/>
        <rFont val="Arial"/>
        <family val="2"/>
      </rPr>
      <t>(</t>
    </r>
    <r>
      <rPr>
        <sz val="8"/>
        <color indexed="8"/>
        <rFont val="ＭＳ Ｐゴシック"/>
        <family val="3"/>
        <charset val="128"/>
      </rPr>
      <t>倍</t>
    </r>
    <r>
      <rPr>
        <sz val="8"/>
        <color indexed="8"/>
        <rFont val="Arial"/>
        <family val="2"/>
      </rPr>
      <t>)</t>
    </r>
    <rPh sb="9" eb="10">
      <t>バイ</t>
    </rPh>
    <phoneticPr fontId="5"/>
  </si>
  <si>
    <r>
      <t>PER</t>
    </r>
    <r>
      <rPr>
        <sz val="8"/>
        <color indexed="8"/>
        <rFont val="ＭＳ Ｐゴシック"/>
        <family val="3"/>
        <charset val="128"/>
      </rPr>
      <t>（倍）</t>
    </r>
    <r>
      <rPr>
        <vertAlign val="superscript"/>
        <sz val="8"/>
        <color indexed="8"/>
        <rFont val="ＭＳ Ｐゴシック"/>
        <family val="3"/>
        <charset val="128"/>
      </rPr>
      <t>※</t>
    </r>
    <r>
      <rPr>
        <vertAlign val="superscript"/>
        <sz val="8"/>
        <color indexed="8"/>
        <rFont val="Arial"/>
        <family val="2"/>
      </rPr>
      <t>2</t>
    </r>
    <phoneticPr fontId="5"/>
  </si>
  <si>
    <r>
      <t>PBR</t>
    </r>
    <r>
      <rPr>
        <sz val="8"/>
        <color indexed="8"/>
        <rFont val="ＭＳ Ｐゴシック"/>
        <family val="3"/>
        <charset val="128"/>
      </rPr>
      <t>（倍）</t>
    </r>
    <r>
      <rPr>
        <vertAlign val="superscript"/>
        <sz val="8"/>
        <color indexed="8"/>
        <rFont val="ＭＳ Ｐゴシック"/>
        <family val="3"/>
        <charset val="128"/>
      </rPr>
      <t>※</t>
    </r>
    <r>
      <rPr>
        <vertAlign val="superscript"/>
        <sz val="8"/>
        <color indexed="8"/>
        <rFont val="Arial"/>
        <family val="2"/>
      </rPr>
      <t>3</t>
    </r>
    <phoneticPr fontId="5"/>
  </si>
  <si>
    <r>
      <rPr>
        <b/>
        <sz val="8"/>
        <color indexed="8"/>
        <rFont val="Arial"/>
        <family val="2"/>
      </rPr>
      <t>2016</t>
    </r>
    <r>
      <rPr>
        <b/>
        <sz val="8"/>
        <color indexed="8"/>
        <rFont val="ＭＳ Ｐゴシック"/>
        <family val="3"/>
        <charset val="128"/>
      </rPr>
      <t>年以降は国際会計基準（</t>
    </r>
    <r>
      <rPr>
        <b/>
        <sz val="8"/>
        <color indexed="8"/>
        <rFont val="Arial"/>
        <family val="2"/>
      </rPr>
      <t>IFRS</t>
    </r>
    <r>
      <rPr>
        <b/>
        <sz val="8"/>
        <color indexed="8"/>
        <rFont val="ＭＳ Ｐゴシック"/>
        <family val="3"/>
        <charset val="128"/>
      </rPr>
      <t>）をもととした数値。</t>
    </r>
    <r>
      <rPr>
        <b/>
        <sz val="8"/>
        <color indexed="8"/>
        <rFont val="Arial"/>
        <family val="2"/>
      </rPr>
      <t>2016</t>
    </r>
    <r>
      <rPr>
        <b/>
        <sz val="8"/>
        <color indexed="8"/>
        <rFont val="ＭＳ Ｐゴシック"/>
        <family val="3"/>
        <charset val="128"/>
      </rPr>
      <t>年以前は日本基準をもととした数値。</t>
    </r>
    <r>
      <rPr>
        <sz val="8"/>
        <color indexed="8"/>
        <rFont val="Arial"/>
        <family val="2"/>
      </rPr>
      <t xml:space="preserve">
</t>
    </r>
    <r>
      <rPr>
        <sz val="8"/>
        <color indexed="8"/>
        <rFont val="ＭＳ Ｐゴシック"/>
        <family val="3"/>
        <charset val="128"/>
      </rPr>
      <t>※</t>
    </r>
    <r>
      <rPr>
        <sz val="8"/>
        <color indexed="8"/>
        <rFont val="Arial"/>
        <family val="2"/>
      </rPr>
      <t>1 2012</t>
    </r>
    <r>
      <rPr>
        <sz val="8"/>
        <color indexed="8"/>
        <rFont val="ＭＳ Ｐゴシック"/>
        <family val="3"/>
        <charset val="128"/>
      </rPr>
      <t>年以降は</t>
    </r>
    <r>
      <rPr>
        <sz val="8"/>
        <color indexed="8"/>
        <rFont val="Arial"/>
        <family val="2"/>
      </rPr>
      <t>Net D/E</t>
    </r>
    <r>
      <rPr>
        <sz val="8"/>
        <color indexed="8"/>
        <rFont val="ＭＳ Ｐゴシック"/>
        <family val="3"/>
        <charset val="128"/>
      </rPr>
      <t>レシオ（</t>
    </r>
    <r>
      <rPr>
        <sz val="8"/>
        <color indexed="8"/>
        <rFont val="Arial"/>
        <family val="2"/>
      </rPr>
      <t>Net D</t>
    </r>
    <r>
      <rPr>
        <sz val="8"/>
        <color indexed="8"/>
        <rFont val="ＭＳ Ｐゴシック"/>
        <family val="3"/>
        <charset val="128"/>
      </rPr>
      <t>＝純有利子負債）、</t>
    </r>
    <r>
      <rPr>
        <sz val="8"/>
        <color indexed="8"/>
        <rFont val="Arial"/>
        <family val="2"/>
      </rPr>
      <t>2011</t>
    </r>
    <r>
      <rPr>
        <sz val="8"/>
        <color indexed="8"/>
        <rFont val="ＭＳ Ｐゴシック"/>
        <family val="3"/>
        <charset val="128"/>
      </rPr>
      <t>年以前は</t>
    </r>
    <r>
      <rPr>
        <sz val="8"/>
        <color indexed="8"/>
        <rFont val="Arial"/>
        <family val="2"/>
      </rPr>
      <t>D/E</t>
    </r>
    <r>
      <rPr>
        <sz val="8"/>
        <color indexed="8"/>
        <rFont val="ＭＳ Ｐゴシック"/>
        <family val="3"/>
        <charset val="128"/>
      </rPr>
      <t>レシオを表示しています。なお、</t>
    </r>
    <r>
      <rPr>
        <sz val="8"/>
        <color indexed="8"/>
        <rFont val="Arial"/>
        <family val="2"/>
      </rPr>
      <t>D</t>
    </r>
    <r>
      <rPr>
        <sz val="8"/>
        <color indexed="8"/>
        <rFont val="ＭＳ Ｐゴシック"/>
        <family val="3"/>
        <charset val="128"/>
      </rPr>
      <t>（負債）＝短期借入金＋</t>
    </r>
    <r>
      <rPr>
        <sz val="8"/>
        <color indexed="8"/>
        <rFont val="Arial"/>
        <family val="2"/>
      </rPr>
      <t>1</t>
    </r>
    <r>
      <rPr>
        <sz val="8"/>
        <color indexed="8"/>
        <rFont val="ＭＳ Ｐゴシック"/>
        <family val="3"/>
        <charset val="128"/>
      </rPr>
      <t>年以内償還予定の社債＋コマーシャルペーパー＋社債＋長期借入金です。
※</t>
    </r>
    <r>
      <rPr>
        <sz val="8"/>
        <color indexed="8"/>
        <rFont val="Arial"/>
        <family val="2"/>
      </rPr>
      <t>2 PER</t>
    </r>
    <r>
      <rPr>
        <sz val="8"/>
        <color indexed="8"/>
        <rFont val="ＭＳ Ｐゴシック"/>
        <family val="3"/>
        <charset val="128"/>
      </rPr>
      <t>＝期末株価終値／</t>
    </r>
    <r>
      <rPr>
        <sz val="8"/>
        <color indexed="8"/>
        <rFont val="Arial"/>
        <family val="2"/>
      </rPr>
      <t>1</t>
    </r>
    <r>
      <rPr>
        <sz val="8"/>
        <color indexed="8"/>
        <rFont val="ＭＳ Ｐゴシック"/>
        <family val="3"/>
        <charset val="128"/>
      </rPr>
      <t>株当たりの当期純利益額　</t>
    </r>
    <r>
      <rPr>
        <sz val="8"/>
        <color indexed="8"/>
        <rFont val="Arial"/>
        <family val="2"/>
      </rPr>
      <t>2010</t>
    </r>
    <r>
      <rPr>
        <sz val="8"/>
        <color indexed="8"/>
        <rFont val="ＭＳ Ｐゴシック"/>
        <family val="3"/>
        <charset val="128"/>
      </rPr>
      <t>年度からの</t>
    </r>
    <r>
      <rPr>
        <sz val="8"/>
        <color indexed="8"/>
        <rFont val="Arial"/>
        <family val="2"/>
      </rPr>
      <t>PER</t>
    </r>
    <r>
      <rPr>
        <sz val="8"/>
        <color indexed="8"/>
        <rFont val="ＭＳ Ｐゴシック"/>
        <family val="3"/>
        <charset val="128"/>
      </rPr>
      <t>はのれん等償却前の数字であり、キャッシュの流出を伴わない損失等については除いた数値で算出しています。
※</t>
    </r>
    <r>
      <rPr>
        <sz val="8"/>
        <color indexed="8"/>
        <rFont val="Arial"/>
        <family val="2"/>
      </rPr>
      <t>3 PBR</t>
    </r>
    <r>
      <rPr>
        <sz val="8"/>
        <color indexed="8"/>
        <rFont val="ＭＳ Ｐゴシック"/>
        <family val="3"/>
        <charset val="128"/>
      </rPr>
      <t>＝期末株価終値／</t>
    </r>
    <r>
      <rPr>
        <sz val="8"/>
        <color indexed="8"/>
        <rFont val="Arial"/>
        <family val="2"/>
      </rPr>
      <t>1</t>
    </r>
    <r>
      <rPr>
        <sz val="8"/>
        <color indexed="8"/>
        <rFont val="ＭＳ Ｐゴシック"/>
        <family val="3"/>
        <charset val="128"/>
      </rPr>
      <t>株当たりの純資産額</t>
    </r>
    <phoneticPr fontId="5"/>
  </si>
  <si>
    <r>
      <rPr>
        <sz val="8"/>
        <color indexed="8"/>
        <rFont val="ＭＳ Ｐゴシック"/>
        <family val="3"/>
        <charset val="128"/>
      </rPr>
      <t>（円</t>
    </r>
    <r>
      <rPr>
        <sz val="8"/>
        <color indexed="8"/>
        <rFont val="Arial"/>
        <family val="2"/>
      </rPr>
      <t xml:space="preserve"> / Yen</t>
    </r>
    <r>
      <rPr>
        <sz val="8"/>
        <color indexed="8"/>
        <rFont val="ＭＳ Ｐゴシック"/>
        <family val="3"/>
        <charset val="128"/>
      </rPr>
      <t>）</t>
    </r>
    <phoneticPr fontId="13"/>
  </si>
  <si>
    <r>
      <rPr>
        <sz val="8"/>
        <color indexed="8"/>
        <rFont val="ＭＳ Ｐゴシック"/>
        <family val="3"/>
        <charset val="128"/>
      </rPr>
      <t>平準化</t>
    </r>
    <r>
      <rPr>
        <sz val="8"/>
        <color indexed="8"/>
        <rFont val="Arial"/>
        <family val="2"/>
      </rPr>
      <t>EPS</t>
    </r>
    <r>
      <rPr>
        <vertAlign val="superscript"/>
        <sz val="8"/>
        <color indexed="8"/>
        <rFont val="ＭＳ Ｐゴシック"/>
        <family val="3"/>
        <charset val="128"/>
      </rPr>
      <t>※</t>
    </r>
    <r>
      <rPr>
        <vertAlign val="superscript"/>
        <sz val="8"/>
        <color indexed="8"/>
        <rFont val="Arial"/>
        <family val="2"/>
      </rPr>
      <t>1</t>
    </r>
    <phoneticPr fontId="5"/>
  </si>
  <si>
    <r>
      <rPr>
        <sz val="8"/>
        <color indexed="8"/>
        <rFont val="ＭＳ Ｐゴシック"/>
        <family val="3"/>
        <charset val="128"/>
      </rPr>
      <t>配当性向（</t>
    </r>
    <r>
      <rPr>
        <sz val="8"/>
        <color indexed="8"/>
        <rFont val="Arial"/>
        <family val="2"/>
      </rPr>
      <t>%</t>
    </r>
    <r>
      <rPr>
        <sz val="8"/>
        <color indexed="8"/>
        <rFont val="ＭＳ Ｐゴシック"/>
        <family val="3"/>
        <charset val="128"/>
      </rPr>
      <t>）</t>
    </r>
    <r>
      <rPr>
        <vertAlign val="superscript"/>
        <sz val="8"/>
        <color indexed="8"/>
        <rFont val="ＭＳ Ｐゴシック"/>
        <family val="3"/>
        <charset val="128"/>
      </rPr>
      <t>※</t>
    </r>
    <r>
      <rPr>
        <vertAlign val="superscript"/>
        <sz val="8"/>
        <color indexed="8"/>
        <rFont val="Arial"/>
        <family val="2"/>
      </rPr>
      <t>2</t>
    </r>
    <phoneticPr fontId="5"/>
  </si>
  <si>
    <r>
      <t>2016</t>
    </r>
    <r>
      <rPr>
        <sz val="8"/>
        <color indexed="8"/>
        <rFont val="ＭＳ Ｐゴシック"/>
        <family val="3"/>
        <charset val="128"/>
      </rPr>
      <t>年以降は国際会計基準（</t>
    </r>
    <r>
      <rPr>
        <sz val="8"/>
        <color indexed="8"/>
        <rFont val="Arial"/>
        <family val="2"/>
      </rPr>
      <t>IFRS</t>
    </r>
    <r>
      <rPr>
        <sz val="8"/>
        <color indexed="8"/>
        <rFont val="ＭＳ Ｐゴシック"/>
        <family val="3"/>
        <charset val="128"/>
      </rPr>
      <t>）をもととした数値。</t>
    </r>
    <r>
      <rPr>
        <sz val="8"/>
        <color indexed="8"/>
        <rFont val="Arial"/>
        <family val="2"/>
      </rPr>
      <t>2016</t>
    </r>
    <r>
      <rPr>
        <sz val="8"/>
        <color indexed="8"/>
        <rFont val="ＭＳ Ｐゴシック"/>
        <family val="3"/>
        <charset val="128"/>
      </rPr>
      <t>年以前は日本基準をもととした数値。
※</t>
    </r>
    <r>
      <rPr>
        <sz val="8"/>
        <color indexed="8"/>
        <rFont val="Arial"/>
        <family val="2"/>
      </rPr>
      <t>1 2017</t>
    </r>
    <r>
      <rPr>
        <sz val="8"/>
        <color indexed="8"/>
        <rFont val="ＭＳ Ｐゴシック"/>
        <family val="3"/>
        <charset val="128"/>
      </rPr>
      <t>年度は平準化</t>
    </r>
    <r>
      <rPr>
        <sz val="8"/>
        <color indexed="8"/>
        <rFont val="Arial"/>
        <family val="2"/>
      </rPr>
      <t>EPS</t>
    </r>
    <r>
      <rPr>
        <sz val="8"/>
        <color indexed="8"/>
        <rFont val="ＭＳ Ｐゴシック"/>
        <family val="3"/>
        <charset val="128"/>
      </rPr>
      <t>＝平準化当期利益</t>
    </r>
    <r>
      <rPr>
        <sz val="8"/>
        <color indexed="8"/>
        <rFont val="Arial"/>
        <family val="2"/>
      </rPr>
      <t xml:space="preserve"> /</t>
    </r>
    <r>
      <rPr>
        <sz val="8"/>
        <color indexed="8"/>
        <rFont val="ＭＳ Ｐゴシック"/>
        <family val="3"/>
        <charset val="128"/>
      </rPr>
      <t>　期中平均株式数。</t>
    </r>
    <r>
      <rPr>
        <sz val="8"/>
        <color indexed="8"/>
        <rFont val="Arial"/>
        <family val="2"/>
      </rPr>
      <t>2016</t>
    </r>
    <r>
      <rPr>
        <sz val="8"/>
        <color indexed="8"/>
        <rFont val="ＭＳ Ｐゴシック"/>
        <family val="3"/>
        <charset val="128"/>
      </rPr>
      <t>年度以前は平準化</t>
    </r>
    <r>
      <rPr>
        <sz val="8"/>
        <color indexed="8"/>
        <rFont val="Arial"/>
        <family val="2"/>
      </rPr>
      <t>EPS</t>
    </r>
    <r>
      <rPr>
        <sz val="8"/>
        <color indexed="8"/>
        <rFont val="ＭＳ Ｐゴシック"/>
        <family val="3"/>
        <charset val="128"/>
      </rPr>
      <t>＝平準化当期純利益</t>
    </r>
    <r>
      <rPr>
        <sz val="8"/>
        <color indexed="8"/>
        <rFont val="Arial"/>
        <family val="2"/>
      </rPr>
      <t xml:space="preserve"> / </t>
    </r>
    <r>
      <rPr>
        <sz val="8"/>
        <color indexed="8"/>
        <rFont val="ＭＳ Ｐゴシック"/>
        <family val="3"/>
        <charset val="128"/>
      </rPr>
      <t>期中平均株式数。
※</t>
    </r>
    <r>
      <rPr>
        <sz val="8"/>
        <color indexed="8"/>
        <rFont val="Arial"/>
        <family val="2"/>
      </rPr>
      <t>2 2010</t>
    </r>
    <r>
      <rPr>
        <sz val="8"/>
        <color indexed="8"/>
        <rFont val="ＭＳ Ｐゴシック"/>
        <family val="3"/>
        <charset val="128"/>
      </rPr>
      <t>年度からの配当性向はのれん等償却前</t>
    </r>
    <r>
      <rPr>
        <sz val="8"/>
        <color indexed="8"/>
        <rFont val="Arial"/>
        <family val="2"/>
      </rPr>
      <t>EPS</t>
    </r>
    <r>
      <rPr>
        <sz val="8"/>
        <color indexed="8"/>
        <rFont val="ＭＳ Ｐゴシック"/>
        <family val="3"/>
        <charset val="128"/>
      </rPr>
      <t>に対する数字であり、キャッシュの流出を伴わない損失等については除いた数値で算出しています。
　　　</t>
    </r>
    <r>
      <rPr>
        <sz val="8"/>
        <color indexed="8"/>
        <rFont val="Arial"/>
        <family val="2"/>
      </rPr>
      <t>2012</t>
    </r>
    <r>
      <rPr>
        <sz val="8"/>
        <color indexed="8"/>
        <rFont val="ＭＳ Ｐゴシック"/>
        <family val="3"/>
        <charset val="128"/>
      </rPr>
      <t>年度からは平準化</t>
    </r>
    <r>
      <rPr>
        <sz val="8"/>
        <color indexed="8"/>
        <rFont val="Arial"/>
        <family val="2"/>
      </rPr>
      <t>EPS</t>
    </r>
    <r>
      <rPr>
        <sz val="8"/>
        <color indexed="8"/>
        <rFont val="ＭＳ Ｐゴシック"/>
        <family val="3"/>
        <charset val="128"/>
      </rPr>
      <t>に対する数値を表示しています。</t>
    </r>
    <rPh sb="58" eb="59">
      <t>ネン</t>
    </rPh>
    <rPh sb="59" eb="60">
      <t>ド</t>
    </rPh>
    <rPh sb="61" eb="64">
      <t>ヘイジュンカ</t>
    </rPh>
    <rPh sb="68" eb="71">
      <t>ヘイジュンカ</t>
    </rPh>
    <rPh sb="71" eb="73">
      <t>トウキ</t>
    </rPh>
    <rPh sb="73" eb="75">
      <t>リエキ</t>
    </rPh>
    <rPh sb="78" eb="80">
      <t>キチュウ</t>
    </rPh>
    <rPh sb="80" eb="82">
      <t>ヘイキン</t>
    </rPh>
    <rPh sb="82" eb="85">
      <t>カブシキスウ</t>
    </rPh>
    <rPh sb="90" eb="91">
      <t>ネン</t>
    </rPh>
    <rPh sb="91" eb="92">
      <t>ド</t>
    </rPh>
    <rPh sb="92" eb="94">
      <t>イゼン</t>
    </rPh>
    <rPh sb="95" eb="98">
      <t>ヘイジュンカ</t>
    </rPh>
    <rPh sb="102" eb="105">
      <t>ヘイジュンカ</t>
    </rPh>
    <rPh sb="105" eb="107">
      <t>トウキ</t>
    </rPh>
    <rPh sb="107" eb="110">
      <t>ジュンリエキ</t>
    </rPh>
    <rPh sb="113" eb="115">
      <t>キチュウ</t>
    </rPh>
    <rPh sb="115" eb="117">
      <t>ヘイキン</t>
    </rPh>
    <rPh sb="117" eb="120">
      <t>カブシキスウ</t>
    </rPh>
    <rPh sb="150" eb="151">
      <t>タイ</t>
    </rPh>
    <rPh sb="214" eb="215">
      <t>タイ</t>
    </rPh>
    <phoneticPr fontId="5"/>
  </si>
  <si>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大型</t>
    </r>
    <r>
      <rPr>
        <sz val="8"/>
        <color indexed="8"/>
        <rFont val="Arial"/>
        <family val="2"/>
      </rPr>
      <t>PET</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</si>
  <si>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キリンビール</t>
    </r>
  </si>
  <si>
    <r>
      <rPr>
        <sz val="8"/>
        <color indexed="8"/>
        <rFont val="ＭＳ Ｐゴシック"/>
        <family val="3"/>
        <charset val="128"/>
      </rPr>
      <t>酒税抜き売上収益（億円）</t>
    </r>
  </si>
  <si>
    <r>
      <rPr>
        <sz val="8"/>
        <color indexed="8"/>
        <rFont val="ＭＳ Ｐゴシック"/>
        <family val="3"/>
        <charset val="128"/>
      </rPr>
      <t>事業利益（億円）</t>
    </r>
  </si>
  <si>
    <r>
      <rPr>
        <sz val="8"/>
        <color indexed="8"/>
        <rFont val="ＭＳ Ｐゴシック"/>
        <family val="3"/>
        <charset val="128"/>
      </rPr>
      <t>事業利益率（</t>
    </r>
    <r>
      <rPr>
        <sz val="8"/>
        <color indexed="8"/>
        <rFont val="Arial"/>
        <family val="2"/>
      </rPr>
      <t>%</t>
    </r>
    <r>
      <rPr>
        <sz val="8"/>
        <color indexed="8"/>
        <rFont val="ＭＳ Ｐゴシック"/>
        <family val="3"/>
        <charset val="128"/>
      </rPr>
      <t>）</t>
    </r>
  </si>
  <si>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ビ発新計（</t>
    </r>
    <r>
      <rPr>
        <sz val="8"/>
        <color indexed="8"/>
        <rFont val="Arial"/>
        <family val="2"/>
      </rPr>
      <t>%</t>
    </r>
    <r>
      <rPr>
        <sz val="8"/>
        <color indexed="8"/>
        <rFont val="ＭＳ Ｐゴシック"/>
        <family val="3"/>
        <charset val="128"/>
      </rPr>
      <t>）</t>
    </r>
  </si>
  <si>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ビ（</t>
    </r>
    <r>
      <rPr>
        <sz val="8"/>
        <color indexed="8"/>
        <rFont val="Arial"/>
        <family val="2"/>
      </rPr>
      <t>%</t>
    </r>
    <r>
      <rPr>
        <sz val="8"/>
        <color indexed="8"/>
        <rFont val="ＭＳ Ｐゴシック"/>
        <family val="3"/>
        <charset val="128"/>
      </rPr>
      <t>）</t>
    </r>
  </si>
  <si>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発（</t>
    </r>
    <r>
      <rPr>
        <sz val="8"/>
        <color indexed="8"/>
        <rFont val="Arial"/>
        <family val="2"/>
      </rPr>
      <t>%</t>
    </r>
    <r>
      <rPr>
        <sz val="8"/>
        <color indexed="8"/>
        <rFont val="ＭＳ Ｐゴシック"/>
        <family val="3"/>
        <charset val="128"/>
      </rPr>
      <t>）</t>
    </r>
    <rPh sb="8" eb="9">
      <t>ハツ</t>
    </rPh>
    <phoneticPr fontId="2"/>
  </si>
  <si>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新（</t>
    </r>
    <r>
      <rPr>
        <sz val="8"/>
        <color indexed="8"/>
        <rFont val="Arial"/>
        <family val="2"/>
      </rPr>
      <t>%</t>
    </r>
    <r>
      <rPr>
        <sz val="8"/>
        <color indexed="8"/>
        <rFont val="ＭＳ Ｐゴシック"/>
        <family val="3"/>
        <charset val="128"/>
      </rPr>
      <t>）</t>
    </r>
  </si>
  <si>
    <r>
      <rPr>
        <sz val="8"/>
        <color indexed="8"/>
        <rFont val="ＭＳ Ｐゴシック"/>
        <family val="3"/>
        <charset val="128"/>
      </rPr>
      <t>販売数量前年比</t>
    </r>
    <r>
      <rPr>
        <sz val="8"/>
        <color indexed="8"/>
        <rFont val="Arial"/>
        <family val="2"/>
      </rPr>
      <t>:RTD</t>
    </r>
    <r>
      <rPr>
        <sz val="8"/>
        <color indexed="8"/>
        <rFont val="ＭＳ Ｐゴシック"/>
        <family val="3"/>
        <charset val="128"/>
      </rPr>
      <t>（</t>
    </r>
    <r>
      <rPr>
        <sz val="8"/>
        <color indexed="8"/>
        <rFont val="Arial"/>
        <family val="2"/>
      </rPr>
      <t>%</t>
    </r>
    <r>
      <rPr>
        <sz val="8"/>
        <color indexed="8"/>
        <rFont val="ＭＳ Ｐゴシック"/>
        <family val="3"/>
        <charset val="128"/>
      </rPr>
      <t>）</t>
    </r>
  </si>
  <si>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ノンアル（</t>
    </r>
    <r>
      <rPr>
        <sz val="8"/>
        <color indexed="8"/>
        <rFont val="Arial"/>
        <family val="2"/>
      </rPr>
      <t>%</t>
    </r>
    <r>
      <rPr>
        <sz val="8"/>
        <color indexed="8"/>
        <rFont val="ＭＳ Ｐゴシック"/>
        <family val="3"/>
        <charset val="128"/>
      </rPr>
      <t>）</t>
    </r>
  </si>
  <si>
    <r>
      <rPr>
        <sz val="8"/>
        <color indexed="8"/>
        <rFont val="ＭＳ Ｐゴシック"/>
        <family val="3"/>
        <charset val="128"/>
      </rPr>
      <t>※</t>
    </r>
    <r>
      <rPr>
        <sz val="8"/>
        <color indexed="8"/>
        <rFont val="Arial"/>
        <family val="2"/>
      </rPr>
      <t>2013</t>
    </r>
    <r>
      <rPr>
        <sz val="8"/>
        <color indexed="8"/>
        <rFont val="ＭＳ Ｐゴシック"/>
        <family val="3"/>
        <charset val="128"/>
      </rPr>
      <t>年までは</t>
    </r>
    <r>
      <rPr>
        <sz val="8"/>
        <color indexed="8"/>
        <rFont val="Arial"/>
        <family val="2"/>
      </rPr>
      <t>MF</t>
    </r>
    <r>
      <rPr>
        <sz val="8"/>
        <color indexed="8"/>
        <rFont val="ＭＳ Ｐゴシック"/>
        <family val="3"/>
        <charset val="128"/>
      </rPr>
      <t>控除後</t>
    </r>
    <rPh sb="5" eb="6">
      <t>ネン</t>
    </rPh>
    <rPh sb="11" eb="13">
      <t>コウジョ</t>
    </rPh>
    <rPh sb="13" eb="14">
      <t>ゴ</t>
    </rPh>
    <phoneticPr fontId="18"/>
  </si>
  <si>
    <r>
      <rPr>
        <sz val="8"/>
        <color indexed="8"/>
        <rFont val="ＭＳ Ｐゴシック"/>
        <family val="3"/>
        <charset val="128"/>
      </rPr>
      <t>キリンビバレッジ</t>
    </r>
    <phoneticPr fontId="18"/>
  </si>
  <si>
    <r>
      <rPr>
        <sz val="8"/>
        <color indexed="8"/>
        <rFont val="ＭＳ Ｐゴシック"/>
        <family val="3"/>
        <charset val="128"/>
      </rPr>
      <t>売上収益（億円）</t>
    </r>
    <phoneticPr fontId="18"/>
  </si>
  <si>
    <r>
      <rPr>
        <sz val="8"/>
        <color indexed="8"/>
        <rFont val="ＭＳ Ｐゴシック"/>
        <family val="3"/>
        <charset val="128"/>
      </rPr>
      <t>事業利益（億円）</t>
    </r>
    <phoneticPr fontId="18"/>
  </si>
  <si>
    <r>
      <rPr>
        <sz val="8"/>
        <color indexed="8"/>
        <rFont val="ＭＳ Ｐゴシック"/>
        <family val="3"/>
        <charset val="128"/>
      </rPr>
      <t>事業利益率（</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</si>
  <si>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清涼飲料計（</t>
    </r>
    <r>
      <rPr>
        <sz val="8"/>
        <color indexed="8"/>
        <rFont val="Arial"/>
        <family val="2"/>
      </rPr>
      <t>%</t>
    </r>
    <r>
      <rPr>
        <sz val="8"/>
        <color indexed="8"/>
        <rFont val="ＭＳ Ｐゴシック"/>
        <family val="3"/>
        <charset val="128"/>
      </rPr>
      <t>）</t>
    </r>
    <phoneticPr fontId="18"/>
  </si>
  <si>
    <r>
      <t>Sales volume(YoY Change):Soft drink</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</si>
  <si>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缶（</t>
    </r>
    <r>
      <rPr>
        <sz val="8"/>
        <color indexed="8"/>
        <rFont val="Arial"/>
        <family val="2"/>
      </rPr>
      <t>%</t>
    </r>
    <r>
      <rPr>
        <sz val="8"/>
        <color indexed="8"/>
        <rFont val="ＭＳ Ｐゴシック"/>
        <family val="3"/>
        <charset val="128"/>
      </rPr>
      <t>）</t>
    </r>
    <phoneticPr fontId="18"/>
  </si>
  <si>
    <r>
      <t>Sales volume(YoY Change):Can</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</si>
  <si>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販売数量前年比</t>
    </r>
    <r>
      <rPr>
        <sz val="8"/>
        <color indexed="8"/>
        <rFont val="Arial"/>
        <family val="2"/>
      </rPr>
      <t>:PET</t>
    </r>
    <r>
      <rPr>
        <sz val="8"/>
        <color indexed="8"/>
        <rFont val="ＭＳ Ｐゴシック"/>
        <family val="3"/>
        <charset val="128"/>
      </rPr>
      <t>計（</t>
    </r>
    <r>
      <rPr>
        <sz val="8"/>
        <color indexed="8"/>
        <rFont val="Arial"/>
        <family val="2"/>
      </rPr>
      <t>%</t>
    </r>
    <r>
      <rPr>
        <sz val="8"/>
        <color indexed="8"/>
        <rFont val="ＭＳ Ｐゴシック"/>
        <family val="3"/>
        <charset val="128"/>
      </rPr>
      <t>）</t>
    </r>
    <phoneticPr fontId="18"/>
  </si>
  <si>
    <r>
      <t>Sales volume(YoY Change):PET bottle</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</si>
  <si>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t>Sales volume(YoY Change):Large-size PET bottles</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</si>
  <si>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小型</t>
    </r>
    <r>
      <rPr>
        <sz val="8"/>
        <color indexed="8"/>
        <rFont val="Arial"/>
        <family val="2"/>
      </rPr>
      <t>PET</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</si>
  <si>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t>Sales volume(YoY Change):Small-size PET bottles</t>
    </r>
    <r>
      <rPr>
        <sz val="8"/>
        <color indexed="8"/>
        <rFont val="ＭＳ Ｐゴシック"/>
        <family val="3"/>
        <charset val="128"/>
      </rPr>
      <t>（</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</si>
  <si>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ライオン</t>
    </r>
    <phoneticPr fontId="18"/>
  </si>
  <si>
    <r>
      <rPr>
        <sz val="8"/>
        <color indexed="8"/>
        <rFont val="ＭＳ Ｐゴシック"/>
        <family val="3"/>
        <charset val="128"/>
      </rPr>
      <t>協和キリン</t>
    </r>
    <rPh sb="0" eb="2">
      <t>キョウワ</t>
    </rPh>
    <phoneticPr fontId="2"/>
  </si>
  <si>
    <r>
      <rPr>
        <sz val="8"/>
        <color indexed="8"/>
        <rFont val="ＭＳ Ｐゴシック"/>
        <family val="3"/>
        <charset val="128"/>
      </rPr>
      <t>売上収益（億円）</t>
    </r>
  </si>
  <si>
    <r>
      <rPr>
        <sz val="8"/>
        <color indexed="8"/>
        <rFont val="ＭＳ Ｐゴシック"/>
        <family val="3"/>
        <charset val="128"/>
      </rPr>
      <t>メルシャン</t>
    </r>
    <phoneticPr fontId="18"/>
  </si>
  <si>
    <r>
      <rPr>
        <sz val="8"/>
        <color indexed="8"/>
        <rFont val="ＭＳ Ｐゴシック"/>
        <family val="3"/>
        <charset val="128"/>
      </rPr>
      <t>販売数量前年比（</t>
    </r>
    <r>
      <rPr>
        <sz val="8"/>
        <color indexed="8"/>
        <rFont val="Arial"/>
        <family val="2"/>
      </rPr>
      <t>%</t>
    </r>
    <r>
      <rPr>
        <sz val="8"/>
        <color indexed="8"/>
        <rFont val="ＭＳ Ｐゴシック"/>
        <family val="3"/>
        <charset val="128"/>
      </rPr>
      <t>）</t>
    </r>
    <phoneticPr fontId="18"/>
  </si>
  <si>
    <r>
      <rPr>
        <sz val="8"/>
        <color indexed="8"/>
        <rFont val="ＭＳ Ｐゴシック"/>
        <family val="3"/>
        <charset val="128"/>
      </rPr>
      <t>ミャンマー・ブルワリー</t>
    </r>
    <phoneticPr fontId="18"/>
  </si>
  <si>
    <r>
      <rPr>
        <sz val="8"/>
        <color indexed="8"/>
        <rFont val="ＭＳ Ｐゴシック"/>
        <family val="3"/>
        <charset val="128"/>
      </rPr>
      <t>コーク・ノースイースト</t>
    </r>
    <phoneticPr fontId="18"/>
  </si>
  <si>
    <r>
      <rPr>
        <sz val="8"/>
        <color indexed="8"/>
        <rFont val="ＭＳ Ｐゴシック"/>
        <family val="3"/>
        <charset val="128"/>
      </rPr>
      <t>協和発酵バイオ</t>
    </r>
    <rPh sb="0" eb="2">
      <t>キョウワ</t>
    </rPh>
    <rPh sb="2" eb="4">
      <t>ハッコウ</t>
    </rPh>
    <phoneticPr fontId="18"/>
  </si>
  <si>
    <r>
      <rPr>
        <sz val="8"/>
        <color indexed="8"/>
        <rFont val="ＭＳ Ｐゴシック"/>
        <family val="3"/>
        <charset val="128"/>
      </rPr>
      <t>※</t>
    </r>
    <r>
      <rPr>
        <sz val="8"/>
        <color indexed="8"/>
        <rFont val="Arial"/>
        <family val="2"/>
      </rPr>
      <t>2017</t>
    </r>
    <r>
      <rPr>
        <sz val="8"/>
        <color indexed="8"/>
        <rFont val="ＭＳ Ｐゴシック"/>
        <family val="3"/>
        <charset val="128"/>
      </rPr>
      <t>年まで協和発酵バイオを連結</t>
    </r>
    <rPh sb="8" eb="12">
      <t>キョウワハッコウ</t>
    </rPh>
    <rPh sb="16" eb="18">
      <t>レンケツ</t>
    </rPh>
    <phoneticPr fontId="18"/>
  </si>
  <si>
    <t>*Kyowa Hakko Bio is included from 2011 to 2017.</t>
    <phoneticPr fontId="15"/>
  </si>
  <si>
    <t>Number of small-scale farmers supported for acquisition of Rainforest Alliance certification (farmers)</t>
    <phoneticPr fontId="22"/>
  </si>
  <si>
    <t>Freshwater consumption</t>
    <phoneticPr fontId="22"/>
  </si>
  <si>
    <t>Greenhouse gas emissions (Scope1,2,3)</t>
    <phoneticPr fontId="22"/>
  </si>
  <si>
    <t>Percentage of suppliers to which risk assessment has been applied</t>
    <phoneticPr fontId="22"/>
  </si>
  <si>
    <t>Employee engagement score</t>
    <phoneticPr fontId="22"/>
  </si>
  <si>
    <t>Percentage of employees who are women</t>
    <phoneticPr fontId="22"/>
  </si>
  <si>
    <t>Ratio of independent outside directors</t>
    <phoneticPr fontId="22"/>
  </si>
  <si>
    <t>Ratio of female directors</t>
    <phoneticPr fontId="22"/>
  </si>
  <si>
    <t>レインフォレスト・アライアンス認証取得支援数（スリランカ紅茶小農園）（件）</t>
    <phoneticPr fontId="22"/>
  </si>
  <si>
    <r>
      <rPr>
        <sz val="8"/>
        <color indexed="8"/>
        <rFont val="ＭＳ ゴシック"/>
        <family val="3"/>
        <charset val="128"/>
      </rPr>
      <t>淡水使用量（対</t>
    </r>
    <r>
      <rPr>
        <sz val="8"/>
        <color indexed="8"/>
        <rFont val="Arial"/>
        <family val="2"/>
      </rPr>
      <t>19</t>
    </r>
    <r>
      <rPr>
        <sz val="8"/>
        <color indexed="8"/>
        <rFont val="ＭＳ Ｐゴシック"/>
        <family val="3"/>
        <charset val="128"/>
      </rPr>
      <t>年比）（</t>
    </r>
    <r>
      <rPr>
        <sz val="8"/>
        <color indexed="8"/>
        <rFont val="Arial"/>
        <family val="2"/>
      </rPr>
      <t>%</t>
    </r>
    <r>
      <rPr>
        <sz val="8"/>
        <color indexed="8"/>
        <rFont val="ＭＳ Ｐゴシック"/>
        <family val="3"/>
        <charset val="128"/>
      </rPr>
      <t>）</t>
    </r>
    <phoneticPr fontId="22"/>
  </si>
  <si>
    <r>
      <rPr>
        <sz val="8"/>
        <color indexed="8"/>
        <rFont val="ＭＳ Ｐゴシック"/>
        <family val="3"/>
        <charset val="128"/>
      </rPr>
      <t>温室効果ガス排出量（スコープ</t>
    </r>
    <r>
      <rPr>
        <sz val="8"/>
        <color indexed="8"/>
        <rFont val="Arial"/>
        <family val="2"/>
      </rPr>
      <t>1,2,3</t>
    </r>
    <r>
      <rPr>
        <sz val="8"/>
        <color indexed="8"/>
        <rFont val="ＭＳ Ｐゴシック"/>
        <family val="3"/>
        <charset val="128"/>
      </rPr>
      <t>）（</t>
    </r>
    <r>
      <rPr>
        <sz val="8"/>
        <color indexed="8"/>
        <rFont val="Arial"/>
        <family val="2"/>
      </rPr>
      <t>19</t>
    </r>
    <r>
      <rPr>
        <sz val="8"/>
        <color indexed="8"/>
        <rFont val="ＭＳ Ｐゴシック"/>
        <family val="3"/>
        <charset val="128"/>
      </rPr>
      <t>年比）（</t>
    </r>
    <r>
      <rPr>
        <sz val="8"/>
        <color indexed="8"/>
        <rFont val="Arial"/>
        <family val="2"/>
      </rPr>
      <t>%</t>
    </r>
    <r>
      <rPr>
        <sz val="8"/>
        <color indexed="8"/>
        <rFont val="ＭＳ Ｐゴシック"/>
        <family val="3"/>
        <charset val="128"/>
      </rPr>
      <t>）</t>
    </r>
    <phoneticPr fontId="22"/>
  </si>
  <si>
    <t>サプライヤーのリスクアセスメント実施率（%）</t>
    <phoneticPr fontId="22"/>
  </si>
  <si>
    <t>従業員エンゲージメントスコア（%）</t>
    <phoneticPr fontId="22"/>
  </si>
  <si>
    <t>女性従業員の比率（%）</t>
    <phoneticPr fontId="22"/>
  </si>
  <si>
    <t>独立社外取締役の比率（%）</t>
    <phoneticPr fontId="22"/>
  </si>
  <si>
    <t>女性役員の比率（%）</t>
    <phoneticPr fontId="22"/>
  </si>
  <si>
    <t>Q2</t>
  </si>
  <si>
    <t>Q3</t>
  </si>
  <si>
    <t>Q4</t>
  </si>
  <si>
    <t>Q1</t>
  </si>
  <si>
    <t>Q3</t>
    <phoneticPr fontId="18"/>
  </si>
  <si>
    <r>
      <rPr>
        <sz val="8"/>
        <color theme="1"/>
        <rFont val="ＭＳ Ｐゴシック"/>
        <family val="3"/>
        <charset val="128"/>
      </rPr>
      <t>（百万円</t>
    </r>
    <r>
      <rPr>
        <sz val="8"/>
        <color theme="1"/>
        <rFont val="Arial"/>
        <family val="2"/>
      </rPr>
      <t xml:space="preserve"> / Millions of yen</t>
    </r>
    <r>
      <rPr>
        <sz val="8"/>
        <color theme="1"/>
        <rFont val="ＭＳ Ｐゴシック"/>
        <family val="3"/>
        <charset val="128"/>
      </rPr>
      <t>）</t>
    </r>
    <phoneticPr fontId="13"/>
  </si>
  <si>
    <t>Q4</t>
    <phoneticPr fontId="18"/>
  </si>
  <si>
    <r>
      <rPr>
        <sz val="8"/>
        <color theme="1"/>
        <rFont val="ＭＳ Ｐゴシック"/>
        <family val="3"/>
        <charset val="128"/>
      </rPr>
      <t>（百万円</t>
    </r>
    <r>
      <rPr>
        <sz val="8"/>
        <color theme="1"/>
        <rFont val="Arial"/>
        <family val="2"/>
      </rPr>
      <t xml:space="preserve"> / Millions of yen</t>
    </r>
    <r>
      <rPr>
        <sz val="8"/>
        <color theme="1"/>
        <rFont val="ＭＳ Ｐゴシック"/>
        <family val="3"/>
        <charset val="128"/>
      </rPr>
      <t>）</t>
    </r>
    <phoneticPr fontId="15"/>
  </si>
  <si>
    <r>
      <rPr>
        <sz val="8"/>
        <color theme="1"/>
        <rFont val="ＭＳ Ｐゴシック"/>
        <family val="3"/>
        <charset val="128"/>
      </rPr>
      <t>（百万円</t>
    </r>
    <r>
      <rPr>
        <sz val="8"/>
        <color theme="1"/>
        <rFont val="Arial"/>
        <family val="2"/>
      </rPr>
      <t xml:space="preserve"> / Millions of yen</t>
    </r>
    <r>
      <rPr>
        <sz val="8"/>
        <color theme="1"/>
        <rFont val="ＭＳ Ｐゴシック"/>
        <family val="3"/>
        <charset val="128"/>
      </rPr>
      <t>）</t>
    </r>
    <phoneticPr fontId="13"/>
  </si>
  <si>
    <t>2021
(IFRS)</t>
    <phoneticPr fontId="5"/>
  </si>
  <si>
    <t>2021
(IFRS)</t>
    <phoneticPr fontId="5"/>
  </si>
  <si>
    <t>―</t>
    <phoneticPr fontId="5"/>
  </si>
  <si>
    <t>2021 
(IFRS)</t>
    <phoneticPr fontId="5"/>
  </si>
  <si>
    <t>　親会社の所有者に帰属する当期利益</t>
    <rPh sb="1" eb="4">
      <t>オヤガイシャ</t>
    </rPh>
    <rPh sb="5" eb="8">
      <t>ショユウシャ</t>
    </rPh>
    <rPh sb="9" eb="11">
      <t>キゾク</t>
    </rPh>
    <rPh sb="13" eb="15">
      <t>トウキ</t>
    </rPh>
    <rPh sb="15" eb="17">
      <t>リエキ</t>
    </rPh>
    <phoneticPr fontId="5"/>
  </si>
  <si>
    <t>BPS</t>
    <phoneticPr fontId="13"/>
  </si>
  <si>
    <t>BPS</t>
    <phoneticPr fontId="13"/>
  </si>
  <si>
    <t>休業災害度数率（LTIR）（%）</t>
  </si>
  <si>
    <t>Lost time injury rate (LTIR)</t>
  </si>
  <si>
    <t>0.93</t>
    <phoneticPr fontId="22"/>
  </si>
  <si>
    <t>89.6</t>
    <phoneticPr fontId="22"/>
  </si>
  <si>
    <t>70</t>
    <phoneticPr fontId="22"/>
  </si>
  <si>
    <t>30.4</t>
    <phoneticPr fontId="22"/>
  </si>
  <si>
    <t>58</t>
    <phoneticPr fontId="22"/>
  </si>
  <si>
    <t>Q1</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</si>
</sst>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 &quot;¥&quot;* #,##0.00_ ;_ &quot;¥&quot;* \-#,##0.00_ ;_ &quot;¥&quot;* &quot;-&quot;??_ ;_ @_ "/>
    <numFmt numFmtId="176" formatCode="_(* #,##0_);_(* \(#,##0\);_(* &quot;-&quot;_);_(@_)"/>
    <numFmt numFmtId="177" formatCode="#,##0;\-\ #,##0"/>
    <numFmt numFmtId="178" formatCode="#,##0;\(#,##0\)"/>
    <numFmt numFmtId="179" formatCode="#,##0.0;\-\ #,##0.0"/>
    <numFmt numFmtId="180" formatCode="#,##0.0"/>
    <numFmt numFmtId="181" formatCode="#,##0.0;\(#,##0.0\)"/>
    <numFmt numFmtId="182" formatCode="0.0"/>
    <numFmt numFmtId="183" formatCode="0.0%"/>
    <numFmt numFmtId="184" formatCode="#,##0.00;\-\ #,##0.00"/>
    <numFmt numFmtId="185" formatCode="0.0_ "/>
    <numFmt numFmtId="186" formatCode="#,##0_ "/>
    <numFmt numFmtId="187" formatCode="#,##0_);[Red]\(#,##0\)"/>
    <numFmt numFmtId="188" formatCode="_(* #,##0.0_);_(* \(#,##0.0\);_(* &quot;-&quot;_);_(@_)"/>
    <numFmt numFmtId="189" formatCode="#,##0_);\(#,##0\)"/>
    <numFmt numFmtId="190" formatCode="0.0_);\(0.0\)"/>
    <numFmt numFmtId="191" formatCode="_ * #,##0.0_ ;_ * \-#,##0.0_ ;_ * &quot;-&quot;?_ ;_ @_ "/>
    <numFmt numFmtId="192" formatCode="_(* #,##0.00_);_(* \(#,##0.00\);_(* &quot;-&quot;_);_(@_)"/>
    <numFmt numFmtId="193" formatCode="0.00_);\(0.00\)"/>
    <numFmt numFmtId="194" formatCode="0_);[Red]\(0\)"/>
    <numFmt numFmtId="195" formatCode="#,##0.0_);\(#,##0.0\)"/>
    <numFmt numFmtId="196" formatCode="0.0000000"/>
    <numFmt numFmtId="197" formatCode="_(* #,##0.000_);_(* \(#,##0.000\);_(* &quot;-&quot;_);_(@_)"/>
    <numFmt numFmtId="198" formatCode="0.00_);[Red]\(0.00\)"/>
  </numFmts>
  <fonts count="31">
    <font>
      <sz val="11"/>
      <color theme="1"/>
      <name val="ＭＳ Ｐゴシック"/>
      <family val="3"/>
      <charset val="128"/>
      <scheme val="minor"/>
    </font>
    <font>
      <sz val="10"/>
      <name val="Arial"/>
      <family val="2"/>
    </font>
    <font>
      <sz val="8"/>
      <name val="Arial"/>
      <family val="2"/>
    </font>
    <font>
      <b/>
      <sz val="8"/>
      <name val="Arial"/>
      <family val="2"/>
    </font>
    <font>
      <sz val="8"/>
      <color indexed="8"/>
      <name val="Arial"/>
      <family val="2"/>
    </font>
    <font>
      <sz val="6"/>
      <name val="ＭＳ Ｐゴシック"/>
      <family val="3"/>
      <charset val="128"/>
    </font>
    <font>
      <sz val="8"/>
      <color indexed="8"/>
      <name val="ＭＳ Ｐゴシック"/>
      <family val="3"/>
      <charset val="128"/>
    </font>
    <font>
      <sz val="8"/>
      <name val="ＭＳ Ｐゴシック"/>
      <family val="3"/>
      <charset val="128"/>
    </font>
    <font>
      <b/>
      <sz val="8"/>
      <color indexed="8"/>
      <name val="Arial"/>
      <family val="2"/>
    </font>
    <font>
      <b/>
      <sz val="8"/>
      <color indexed="8"/>
      <name val="ＭＳ Ｐゴシック"/>
      <family val="3"/>
      <charset val="128"/>
    </font>
    <font>
      <vertAlign val="superscript"/>
      <sz val="8"/>
      <name val="ＭＳ Ｐゴシック"/>
      <family val="3"/>
      <charset val="128"/>
    </font>
    <font>
      <vertAlign val="superscript"/>
      <sz val="8"/>
      <color indexed="8"/>
      <name val="ＭＳ Ｐゴシック"/>
      <family val="3"/>
      <charset val="128"/>
    </font>
    <font>
      <vertAlign val="superscript"/>
      <sz val="8"/>
      <color indexed="8"/>
      <name val="Arial"/>
      <family val="2"/>
    </font>
    <font>
      <sz val="6"/>
      <name val="ＭＳ Ｐゴシック"/>
      <family val="3"/>
      <charset val="128"/>
    </font>
    <font>
      <sz val="6"/>
      <name val="Arial"/>
      <family val="2"/>
    </font>
    <font>
      <sz val="6"/>
      <name val="ＭＳ Ｐゴシック"/>
      <family val="3"/>
      <charset val="128"/>
    </font>
    <font>
      <b/>
      <sz val="8"/>
      <color indexed="8"/>
      <name val="ＭＳ ゴシック"/>
      <family val="3"/>
      <charset val="128"/>
    </font>
    <font>
      <b/>
      <sz val="8"/>
      <color indexed="8"/>
      <name val="游ゴシック"/>
      <family val="3"/>
      <charset val="128"/>
    </font>
    <font>
      <sz val="6"/>
      <name val="ＭＳ Ｐゴシック"/>
      <family val="3"/>
      <charset val="128"/>
    </font>
    <font>
      <sz val="8"/>
      <color indexed="8"/>
      <name val="ＭＳ ゴシック"/>
      <family val="3"/>
      <charset val="128"/>
    </font>
    <font>
      <vertAlign val="superscript"/>
      <sz val="8"/>
      <name val="Arial"/>
      <family val="2"/>
    </font>
    <font>
      <sz val="8"/>
      <color indexed="8"/>
      <name val="Arial"/>
      <family val="2"/>
    </font>
    <font>
      <sz val="6"/>
      <name val="ＭＳ Ｐゴシック"/>
      <family val="3"/>
      <charset val="128"/>
    </font>
    <font>
      <sz val="11"/>
      <color theme="1"/>
      <name val="ＭＳ Ｐゴシック"/>
      <family val="3"/>
      <charset val="128"/>
      <scheme val="minor"/>
    </font>
    <font>
      <sz val="8"/>
      <color theme="1"/>
      <name val="Arial"/>
      <family val="2"/>
    </font>
    <font>
      <b/>
      <sz val="8"/>
      <color theme="1"/>
      <name val="Arial"/>
      <family val="2"/>
    </font>
    <font>
      <sz val="11"/>
      <color theme="1"/>
      <name val="Arial"/>
      <family val="2"/>
    </font>
    <font>
      <sz val="8"/>
      <color theme="1"/>
      <name val="ＭＳ ゴシック"/>
      <family val="3"/>
      <charset val="128"/>
    </font>
    <font>
      <sz val="8"/>
      <color theme="1"/>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23" fillId="0" borderId="0"/>
    <xf numFmtId="0" fontId="1" fillId="0" borderId="0"/>
    <xf numFmtId="9" fontId="23" fillId="0" borderId="0" applyFont="0" applyFill="0" applyBorder="0" applyAlignment="0" applyProtection="0"/>
    <xf numFmtId="176" fontId="23" fillId="0" borderId="0" applyFont="0" applyFill="0" applyBorder="0" applyAlignment="0" applyProtection="0"/>
    <xf numFmtId="0" fontId="1" fillId="0" borderId="0"/>
  </cellStyleXfs>
  <cellXfs count="389">
    <xf numFmtId="0" fontId="0" fillId="0" borderId="0" xfId="0"/>
    <xf numFmtId="0" fontId="24" fillId="0" borderId="0" xfId="0" applyFont="1" applyAlignment="1">
      <alignment vertical="center"/>
    </xf>
    <xf numFmtId="0" fontId="25" fillId="0" borderId="0" xfId="0" applyFont="1" applyAlignment="1">
      <alignment horizontal="right"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1" xfId="0" applyFont="1" applyBorder="1" applyAlignment="1">
      <alignment vertical="center"/>
    </xf>
    <xf numFmtId="0" fontId="24" fillId="0" borderId="1" xfId="0" applyFont="1" applyBorder="1" applyAlignment="1">
      <alignment horizontal="center" vertical="center"/>
    </xf>
    <xf numFmtId="0" fontId="24" fillId="0" borderId="1" xfId="0" applyFont="1" applyFill="1" applyBorder="1" applyAlignment="1">
      <alignment horizontal="center" vertical="center"/>
    </xf>
    <xf numFmtId="49" fontId="24" fillId="0" borderId="2" xfId="0" applyNumberFormat="1" applyFont="1" applyBorder="1" applyAlignment="1">
      <alignment vertical="center"/>
    </xf>
    <xf numFmtId="176" fontId="2" fillId="0" borderId="2" xfId="4" applyFont="1" applyFill="1" applyBorder="1" applyAlignment="1">
      <alignment vertical="center"/>
    </xf>
    <xf numFmtId="3" fontId="2" fillId="0" borderId="0" xfId="0" applyNumberFormat="1" applyFont="1" applyFill="1" applyAlignment="1">
      <alignment horizontal="right" vertical="center"/>
    </xf>
    <xf numFmtId="3" fontId="24" fillId="0" borderId="0" xfId="0" applyNumberFormat="1" applyFont="1" applyFill="1" applyAlignment="1">
      <alignment horizontal="right" vertical="center"/>
    </xf>
    <xf numFmtId="49" fontId="24" fillId="0" borderId="0" xfId="0" applyNumberFormat="1" applyFont="1" applyBorder="1" applyAlignment="1">
      <alignment vertical="center"/>
    </xf>
    <xf numFmtId="176" fontId="2" fillId="0" borderId="0" xfId="4" applyFont="1" applyFill="1" applyBorder="1" applyAlignment="1">
      <alignment horizontal="left" vertical="center"/>
    </xf>
    <xf numFmtId="49" fontId="24" fillId="0" borderId="0" xfId="0" applyNumberFormat="1" applyFont="1" applyFill="1" applyBorder="1" applyAlignment="1">
      <alignment vertical="center"/>
    </xf>
    <xf numFmtId="176" fontId="2" fillId="0" borderId="0" xfId="4" applyFont="1" applyFill="1" applyBorder="1" applyAlignment="1">
      <alignment vertical="center"/>
    </xf>
    <xf numFmtId="188" fontId="2" fillId="0" borderId="0" xfId="4" applyNumberFormat="1" applyFont="1" applyFill="1" applyBorder="1" applyAlignment="1">
      <alignment horizontal="left" vertical="center"/>
    </xf>
    <xf numFmtId="188" fontId="2" fillId="0" borderId="0" xfId="4" applyNumberFormat="1" applyFont="1" applyFill="1" applyAlignment="1">
      <alignment horizontal="right" vertical="center"/>
    </xf>
    <xf numFmtId="182" fontId="2" fillId="0" borderId="0" xfId="3" applyNumberFormat="1" applyFont="1" applyFill="1" applyBorder="1" applyAlignment="1">
      <alignment horizontal="right" vertical="center"/>
    </xf>
    <xf numFmtId="188" fontId="2" fillId="0" borderId="0" xfId="4" applyNumberFormat="1" applyFont="1" applyFill="1" applyBorder="1" applyAlignment="1">
      <alignment horizontal="right" vertical="center"/>
    </xf>
    <xf numFmtId="188" fontId="24" fillId="0" borderId="0" xfId="4" applyNumberFormat="1" applyFont="1" applyFill="1" applyBorder="1" applyAlignment="1">
      <alignment horizontal="right" vertical="center"/>
    </xf>
    <xf numFmtId="176" fontId="2" fillId="0" borderId="0" xfId="4" applyFont="1" applyFill="1" applyBorder="1" applyAlignment="1">
      <alignment vertical="center" wrapText="1"/>
    </xf>
    <xf numFmtId="3" fontId="24" fillId="0" borderId="0" xfId="0" applyNumberFormat="1" applyFont="1" applyAlignment="1">
      <alignment horizontal="right" vertical="center"/>
    </xf>
    <xf numFmtId="49" fontId="24" fillId="0" borderId="0" xfId="0" applyNumberFormat="1" applyFont="1" applyFill="1" applyBorder="1" applyAlignment="1">
      <alignment horizontal="left" vertical="center" wrapText="1"/>
    </xf>
    <xf numFmtId="188" fontId="2" fillId="0" borderId="3" xfId="4" applyNumberFormat="1" applyFont="1" applyFill="1" applyBorder="1" applyAlignment="1">
      <alignment horizontal="left" vertical="center"/>
    </xf>
    <xf numFmtId="188" fontId="2" fillId="0" borderId="3" xfId="4" applyNumberFormat="1" applyFont="1" applyFill="1" applyBorder="1" applyAlignment="1">
      <alignment horizontal="right" vertical="center"/>
    </xf>
    <xf numFmtId="188" fontId="24" fillId="0" borderId="3" xfId="4" applyNumberFormat="1" applyFont="1" applyFill="1" applyBorder="1" applyAlignment="1">
      <alignment horizontal="right" vertical="center"/>
    </xf>
    <xf numFmtId="183" fontId="25" fillId="0" borderId="0" xfId="3"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1" fontId="24" fillId="0" borderId="1" xfId="0" applyNumberFormat="1" applyFont="1" applyBorder="1" applyAlignment="1">
      <alignment horizontal="center" vertical="center"/>
    </xf>
    <xf numFmtId="177" fontId="24" fillId="0" borderId="2" xfId="0" applyNumberFormat="1" applyFont="1" applyBorder="1" applyAlignment="1">
      <alignment horizontal="right" vertical="center"/>
    </xf>
    <xf numFmtId="49" fontId="24" fillId="0" borderId="0" xfId="0" applyNumberFormat="1" applyFont="1" applyBorder="1" applyAlignment="1">
      <alignment horizontal="left" vertical="center"/>
    </xf>
    <xf numFmtId="177" fontId="24" fillId="0" borderId="0" xfId="0" applyNumberFormat="1" applyFont="1" applyBorder="1" applyAlignment="1">
      <alignment horizontal="right" vertical="center"/>
    </xf>
    <xf numFmtId="182" fontId="24" fillId="0" borderId="0" xfId="0" applyNumberFormat="1" applyFont="1" applyFill="1" applyAlignment="1">
      <alignment horizontal="right" vertical="center"/>
    </xf>
    <xf numFmtId="179" fontId="24" fillId="0" borderId="0" xfId="0" applyNumberFormat="1" applyFont="1" applyBorder="1" applyAlignment="1">
      <alignment horizontal="right" vertical="center"/>
    </xf>
    <xf numFmtId="49" fontId="24" fillId="0" borderId="0" xfId="0" applyNumberFormat="1" applyFont="1" applyBorder="1" applyAlignment="1">
      <alignment vertical="center" wrapText="1"/>
    </xf>
    <xf numFmtId="182" fontId="24" fillId="0" borderId="0" xfId="0" applyNumberFormat="1" applyFont="1" applyAlignment="1">
      <alignment horizontal="right" vertical="center"/>
    </xf>
    <xf numFmtId="49" fontId="24" fillId="0" borderId="0" xfId="0" applyNumberFormat="1" applyFont="1" applyBorder="1" applyAlignment="1">
      <alignment horizontal="left" vertical="center" wrapText="1"/>
    </xf>
    <xf numFmtId="176" fontId="24" fillId="0" borderId="0" xfId="4" applyFont="1" applyFill="1" applyAlignment="1">
      <alignment horizontal="right" vertical="center"/>
    </xf>
    <xf numFmtId="176" fontId="24" fillId="0" borderId="0" xfId="4" applyFont="1" applyFill="1" applyBorder="1" applyAlignment="1">
      <alignment horizontal="right" vertical="center"/>
    </xf>
    <xf numFmtId="177" fontId="24" fillId="0" borderId="0" xfId="0" applyNumberFormat="1" applyFont="1" applyFill="1" applyBorder="1" applyAlignment="1">
      <alignment horizontal="right" vertical="center"/>
    </xf>
    <xf numFmtId="189" fontId="24" fillId="0" borderId="0" xfId="0" applyNumberFormat="1" applyFont="1" applyFill="1" applyAlignment="1">
      <alignment horizontal="right" vertical="center"/>
    </xf>
    <xf numFmtId="190" fontId="24" fillId="0" borderId="0" xfId="0" applyNumberFormat="1" applyFont="1" applyFill="1" applyAlignment="1">
      <alignment horizontal="right" vertical="center"/>
    </xf>
    <xf numFmtId="0" fontId="24" fillId="0" borderId="3" xfId="0" applyFont="1" applyBorder="1" applyAlignment="1">
      <alignment vertical="center" wrapText="1"/>
    </xf>
    <xf numFmtId="49" fontId="24" fillId="0" borderId="3" xfId="0" applyNumberFormat="1" applyFont="1" applyBorder="1" applyAlignment="1">
      <alignment horizontal="left" vertical="center" wrapText="1"/>
    </xf>
    <xf numFmtId="182" fontId="24" fillId="0" borderId="3" xfId="0" applyNumberFormat="1" applyFont="1" applyFill="1" applyBorder="1" applyAlignment="1">
      <alignment horizontal="right" vertical="center"/>
    </xf>
    <xf numFmtId="179" fontId="24" fillId="0" borderId="3" xfId="0" applyNumberFormat="1" applyFont="1" applyBorder="1" applyAlignment="1">
      <alignment horizontal="right" vertical="center"/>
    </xf>
    <xf numFmtId="177" fontId="24" fillId="0" borderId="3" xfId="0" applyNumberFormat="1" applyFont="1" applyBorder="1" applyAlignment="1">
      <alignment horizontal="right" vertical="center"/>
    </xf>
    <xf numFmtId="0" fontId="25" fillId="0" borderId="0" xfId="1" applyFont="1"/>
    <xf numFmtId="0" fontId="24" fillId="0" borderId="0" xfId="5" applyFont="1"/>
    <xf numFmtId="0" fontId="24" fillId="0" borderId="0" xfId="5" applyFont="1" applyFill="1"/>
    <xf numFmtId="0" fontId="24" fillId="0" borderId="1" xfId="1" applyFont="1" applyBorder="1"/>
    <xf numFmtId="0" fontId="24" fillId="0" borderId="1" xfId="1" applyFont="1" applyBorder="1" applyAlignment="1"/>
    <xf numFmtId="0" fontId="24" fillId="0" borderId="1" xfId="5" applyFont="1" applyFill="1" applyBorder="1" applyAlignment="1">
      <alignment horizontal="center"/>
    </xf>
    <xf numFmtId="0" fontId="24" fillId="0" borderId="1" xfId="5" applyFont="1" applyBorder="1" applyAlignment="1">
      <alignment horizontal="center"/>
    </xf>
    <xf numFmtId="49" fontId="24" fillId="0" borderId="0" xfId="1" applyNumberFormat="1" applyFont="1" applyFill="1" applyAlignment="1"/>
    <xf numFmtId="49" fontId="24" fillId="0" borderId="0" xfId="1" applyNumberFormat="1" applyFont="1" applyFill="1" applyAlignment="1">
      <alignment horizontal="left" indent="1"/>
    </xf>
    <xf numFmtId="49" fontId="24" fillId="0" borderId="0" xfId="1" applyNumberFormat="1" applyFont="1" applyFill="1"/>
    <xf numFmtId="49" fontId="24" fillId="0" borderId="0" xfId="1" applyNumberFormat="1" applyFont="1"/>
    <xf numFmtId="49" fontId="4" fillId="0" borderId="0" xfId="1" applyNumberFormat="1" applyFont="1" applyFill="1"/>
    <xf numFmtId="49" fontId="24" fillId="0" borderId="0" xfId="1" applyNumberFormat="1" applyFont="1" applyFill="1" applyBorder="1"/>
    <xf numFmtId="49" fontId="24" fillId="0" borderId="0" xfId="1" applyNumberFormat="1" applyFont="1" applyFill="1" applyBorder="1" applyAlignment="1">
      <alignment horizontal="left" indent="1"/>
    </xf>
    <xf numFmtId="49" fontId="4" fillId="0" borderId="0" xfId="1" applyNumberFormat="1" applyFont="1" applyFill="1" applyBorder="1"/>
    <xf numFmtId="0" fontId="2" fillId="0" borderId="0" xfId="5" applyFont="1" applyFill="1"/>
    <xf numFmtId="0" fontId="24" fillId="0" borderId="2" xfId="5" applyFont="1" applyFill="1" applyBorder="1"/>
    <xf numFmtId="1" fontId="24" fillId="0" borderId="1" xfId="1" applyNumberFormat="1" applyFont="1" applyBorder="1" applyAlignment="1">
      <alignment horizontal="center"/>
    </xf>
    <xf numFmtId="49" fontId="24" fillId="0" borderId="0" xfId="1" applyNumberFormat="1" applyFont="1" applyAlignment="1"/>
    <xf numFmtId="3" fontId="24" fillId="0" borderId="0" xfId="5" applyNumberFormat="1" applyFont="1" applyFill="1" applyBorder="1" applyAlignment="1">
      <alignment horizontal="right"/>
    </xf>
    <xf numFmtId="3" fontId="24" fillId="0" borderId="0" xfId="5" applyNumberFormat="1" applyFont="1" applyBorder="1" applyAlignment="1">
      <alignment horizontal="right"/>
    </xf>
    <xf numFmtId="177" fontId="24" fillId="0" borderId="0" xfId="1" applyNumberFormat="1" applyFont="1" applyAlignment="1">
      <alignment horizontal="right"/>
    </xf>
    <xf numFmtId="49" fontId="24" fillId="0" borderId="0" xfId="1" applyNumberFormat="1" applyFont="1" applyAlignment="1">
      <alignment horizontal="left" indent="1"/>
    </xf>
    <xf numFmtId="0" fontId="24" fillId="0" borderId="0" xfId="5" applyFont="1" applyFill="1" applyBorder="1" applyAlignment="1">
      <alignment horizontal="right"/>
    </xf>
    <xf numFmtId="0" fontId="24" fillId="0" borderId="0" xfId="5" applyFont="1" applyBorder="1" applyAlignment="1">
      <alignment horizontal="right"/>
    </xf>
    <xf numFmtId="178" fontId="24" fillId="0" borderId="0" xfId="1" applyNumberFormat="1" applyFont="1" applyAlignment="1">
      <alignment horizontal="right"/>
    </xf>
    <xf numFmtId="49" fontId="24" fillId="0" borderId="0" xfId="1" applyNumberFormat="1" applyFont="1" applyAlignment="1">
      <alignment horizontal="left" indent="2"/>
    </xf>
    <xf numFmtId="189" fontId="24" fillId="0" borderId="0" xfId="5" applyNumberFormat="1" applyFont="1" applyFill="1" applyBorder="1" applyAlignment="1">
      <alignment horizontal="right"/>
    </xf>
    <xf numFmtId="189" fontId="24" fillId="0" borderId="0" xfId="5" applyNumberFormat="1" applyFont="1" applyBorder="1" applyAlignment="1">
      <alignment horizontal="right"/>
    </xf>
    <xf numFmtId="181" fontId="24" fillId="0" borderId="0" xfId="1" applyNumberFormat="1" applyFont="1" applyAlignment="1">
      <alignment horizontal="right"/>
    </xf>
    <xf numFmtId="49" fontId="24" fillId="0" borderId="0" xfId="1" applyNumberFormat="1" applyFont="1" applyBorder="1"/>
    <xf numFmtId="49" fontId="24" fillId="0" borderId="0" xfId="1" applyNumberFormat="1" applyFont="1" applyBorder="1" applyAlignment="1">
      <alignment horizontal="left" indent="1"/>
    </xf>
    <xf numFmtId="177" fontId="24" fillId="0" borderId="0" xfId="1" applyNumberFormat="1" applyFont="1" applyBorder="1" applyAlignment="1">
      <alignment horizontal="right"/>
    </xf>
    <xf numFmtId="191" fontId="24" fillId="0" borderId="0" xfId="5" applyNumberFormat="1" applyFont="1" applyFill="1" applyBorder="1" applyAlignment="1">
      <alignment horizontal="right"/>
    </xf>
    <xf numFmtId="181" fontId="24" fillId="0" borderId="0" xfId="1" applyNumberFormat="1" applyFont="1" applyBorder="1" applyAlignment="1">
      <alignment horizontal="right"/>
    </xf>
    <xf numFmtId="49" fontId="24" fillId="0" borderId="3" xfId="1" applyNumberFormat="1" applyFont="1" applyBorder="1"/>
    <xf numFmtId="49" fontId="24" fillId="0" borderId="3" xfId="1" applyNumberFormat="1" applyFont="1" applyBorder="1" applyAlignment="1">
      <alignment horizontal="left" indent="1"/>
    </xf>
    <xf numFmtId="0" fontId="24" fillId="0" borderId="3" xfId="5" applyFont="1" applyFill="1" applyBorder="1" applyAlignment="1">
      <alignment horizontal="right"/>
    </xf>
    <xf numFmtId="177" fontId="24" fillId="0" borderId="3" xfId="1" applyNumberFormat="1" applyFont="1" applyBorder="1" applyAlignment="1">
      <alignment horizontal="right"/>
    </xf>
    <xf numFmtId="177" fontId="24" fillId="0" borderId="0" xfId="5" applyNumberFormat="1" applyFont="1"/>
    <xf numFmtId="0" fontId="24" fillId="0" borderId="0" xfId="5" applyFont="1" applyAlignment="1">
      <alignment vertical="center"/>
    </xf>
    <xf numFmtId="0" fontId="25" fillId="0" borderId="0" xfId="2" applyFont="1" applyAlignment="1">
      <alignment vertical="center"/>
    </xf>
    <xf numFmtId="0" fontId="24" fillId="0" borderId="0" xfId="2" applyFont="1" applyAlignment="1">
      <alignment vertical="center"/>
    </xf>
    <xf numFmtId="0" fontId="2" fillId="0" borderId="2" xfId="5" applyFont="1" applyBorder="1" applyAlignment="1">
      <alignment horizontal="center" vertical="center"/>
    </xf>
    <xf numFmtId="0" fontId="2" fillId="0" borderId="1" xfId="5" applyFont="1" applyBorder="1" applyAlignment="1">
      <alignment horizontal="center" vertical="center"/>
    </xf>
    <xf numFmtId="49" fontId="24" fillId="0" borderId="0" xfId="1" applyNumberFormat="1" applyFont="1" applyFill="1" applyAlignment="1">
      <alignment vertical="center"/>
    </xf>
    <xf numFmtId="3" fontId="2" fillId="0" borderId="2" xfId="5" applyNumberFormat="1" applyFont="1" applyFill="1" applyBorder="1" applyAlignment="1">
      <alignment vertical="center"/>
    </xf>
    <xf numFmtId="3" fontId="24" fillId="0" borderId="2" xfId="5" applyNumberFormat="1" applyFont="1" applyFill="1" applyBorder="1" applyAlignment="1">
      <alignment vertical="center"/>
    </xf>
    <xf numFmtId="49" fontId="24" fillId="0" borderId="0" xfId="1" applyNumberFormat="1" applyFont="1" applyAlignment="1">
      <alignment vertical="center"/>
    </xf>
    <xf numFmtId="49" fontId="24" fillId="0" borderId="0" xfId="1" applyNumberFormat="1" applyFont="1" applyFill="1" applyAlignment="1">
      <alignment horizontal="left" vertical="center"/>
    </xf>
    <xf numFmtId="3" fontId="2" fillId="0" borderId="0" xfId="5" applyNumberFormat="1" applyFont="1" applyFill="1" applyBorder="1" applyAlignment="1">
      <alignment vertical="center"/>
    </xf>
    <xf numFmtId="3" fontId="24" fillId="0" borderId="0" xfId="5" applyNumberFormat="1" applyFont="1" applyFill="1" applyBorder="1" applyAlignment="1">
      <alignment vertical="center"/>
    </xf>
    <xf numFmtId="176" fontId="2" fillId="0" borderId="0" xfId="4" applyFont="1" applyBorder="1" applyAlignment="1">
      <alignment vertical="center"/>
    </xf>
    <xf numFmtId="49" fontId="24" fillId="0" borderId="0" xfId="1" applyNumberFormat="1" applyFont="1" applyAlignment="1">
      <alignment vertical="center" wrapText="1"/>
    </xf>
    <xf numFmtId="49" fontId="24" fillId="0" borderId="0" xfId="1" applyNumberFormat="1" applyFont="1" applyFill="1" applyAlignment="1">
      <alignment vertical="center" wrapText="1"/>
    </xf>
    <xf numFmtId="189" fontId="2" fillId="0" borderId="0" xfId="5" applyNumberFormat="1" applyFont="1" applyFill="1" applyBorder="1" applyAlignment="1">
      <alignment vertical="center"/>
    </xf>
    <xf numFmtId="189" fontId="24" fillId="0" borderId="0" xfId="5" applyNumberFormat="1" applyFont="1" applyFill="1" applyBorder="1" applyAlignment="1">
      <alignment vertical="center"/>
    </xf>
    <xf numFmtId="49" fontId="24" fillId="0" borderId="0" xfId="1" applyNumberFormat="1" applyFont="1" applyBorder="1" applyAlignment="1">
      <alignment vertical="center"/>
    </xf>
    <xf numFmtId="49" fontId="24" fillId="0" borderId="0" xfId="1" applyNumberFormat="1" applyFont="1" applyFill="1" applyBorder="1" applyAlignment="1">
      <alignment vertical="center"/>
    </xf>
    <xf numFmtId="188" fontId="2" fillId="0" borderId="0" xfId="4" applyNumberFormat="1" applyFont="1" applyFill="1" applyBorder="1" applyAlignment="1">
      <alignment vertical="center"/>
    </xf>
    <xf numFmtId="188" fontId="24" fillId="0" borderId="0" xfId="4" applyNumberFormat="1" applyFont="1" applyFill="1" applyBorder="1" applyAlignment="1">
      <alignment vertical="center"/>
    </xf>
    <xf numFmtId="190" fontId="25" fillId="0" borderId="0" xfId="5" applyNumberFormat="1" applyFont="1" applyFill="1" applyBorder="1" applyAlignment="1">
      <alignment vertical="center"/>
    </xf>
    <xf numFmtId="190" fontId="24" fillId="0" borderId="0" xfId="5" applyNumberFormat="1" applyFont="1" applyFill="1" applyBorder="1" applyAlignment="1">
      <alignment vertical="center"/>
    </xf>
    <xf numFmtId="0" fontId="24" fillId="0" borderId="3" xfId="2" applyFont="1" applyBorder="1" applyAlignment="1">
      <alignment vertical="center"/>
    </xf>
    <xf numFmtId="0" fontId="24" fillId="0" borderId="0" xfId="5" applyFont="1" applyAlignment="1">
      <alignment horizontal="center" vertical="center"/>
    </xf>
    <xf numFmtId="1" fontId="24" fillId="0" borderId="1" xfId="1" applyNumberFormat="1" applyFont="1" applyBorder="1" applyAlignment="1">
      <alignment horizontal="center" vertical="center"/>
    </xf>
    <xf numFmtId="3" fontId="24" fillId="0" borderId="2" xfId="5" applyNumberFormat="1" applyFont="1" applyBorder="1" applyAlignment="1">
      <alignment vertical="center"/>
    </xf>
    <xf numFmtId="178" fontId="24" fillId="0" borderId="0" xfId="1" applyNumberFormat="1" applyFont="1" applyAlignment="1">
      <alignment horizontal="right" vertical="center"/>
    </xf>
    <xf numFmtId="49" fontId="24" fillId="0" borderId="0" xfId="1" applyNumberFormat="1" applyFont="1" applyAlignment="1">
      <alignment horizontal="left" vertical="center"/>
    </xf>
    <xf numFmtId="3" fontId="24" fillId="0" borderId="0" xfId="5" applyNumberFormat="1" applyFont="1" applyBorder="1" applyAlignment="1">
      <alignment vertical="center"/>
    </xf>
    <xf numFmtId="189" fontId="24" fillId="0" borderId="0" xfId="5" applyNumberFormat="1" applyFont="1" applyBorder="1" applyAlignment="1">
      <alignment vertical="center"/>
    </xf>
    <xf numFmtId="1" fontId="24" fillId="0" borderId="1" xfId="1" applyNumberFormat="1" applyFont="1" applyBorder="1" applyAlignment="1">
      <alignment horizontal="center" vertical="center" wrapText="1"/>
    </xf>
    <xf numFmtId="49" fontId="24" fillId="0" borderId="0" xfId="0" applyNumberFormat="1" applyFont="1" applyAlignment="1">
      <alignment vertical="center"/>
    </xf>
    <xf numFmtId="179" fontId="24" fillId="0" borderId="0" xfId="0" applyNumberFormat="1" applyFont="1" applyAlignment="1">
      <alignment horizontal="right" vertical="center"/>
    </xf>
    <xf numFmtId="183" fontId="24" fillId="0" borderId="0" xfId="0" applyNumberFormat="1" applyFont="1" applyAlignment="1">
      <alignment horizontal="right" vertical="center"/>
    </xf>
    <xf numFmtId="49" fontId="24" fillId="0" borderId="0" xfId="0" applyNumberFormat="1" applyFont="1" applyAlignment="1">
      <alignment vertical="center" wrapText="1"/>
    </xf>
    <xf numFmtId="192" fontId="2" fillId="0" borderId="0" xfId="4" applyNumberFormat="1" applyFont="1" applyBorder="1" applyAlignment="1">
      <alignment vertical="center"/>
    </xf>
    <xf numFmtId="184" fontId="24" fillId="0" borderId="0" xfId="0" applyNumberFormat="1" applyFont="1" applyAlignment="1">
      <alignment horizontal="right" vertical="center"/>
    </xf>
    <xf numFmtId="192" fontId="2" fillId="0" borderId="0" xfId="4" applyNumberFormat="1" applyFont="1" applyBorder="1" applyAlignment="1">
      <alignment vertical="center" wrapText="1"/>
    </xf>
    <xf numFmtId="184" fontId="24" fillId="0" borderId="0" xfId="0" applyNumberFormat="1" applyFont="1" applyBorder="1" applyAlignment="1">
      <alignment horizontal="right" vertical="center"/>
    </xf>
    <xf numFmtId="49" fontId="24" fillId="0" borderId="3" xfId="0" applyNumberFormat="1" applyFont="1" applyBorder="1" applyAlignment="1">
      <alignment vertical="center"/>
    </xf>
    <xf numFmtId="188" fontId="2" fillId="0" borderId="3" xfId="4" applyNumberFormat="1" applyFont="1" applyBorder="1" applyAlignment="1">
      <alignment vertical="center"/>
    </xf>
    <xf numFmtId="188" fontId="24" fillId="0" borderId="3" xfId="4" applyNumberFormat="1" applyFont="1" applyFill="1" applyBorder="1" applyAlignment="1">
      <alignment vertical="center"/>
    </xf>
    <xf numFmtId="0" fontId="24" fillId="0" borderId="2" xfId="0" applyFont="1" applyBorder="1" applyAlignment="1">
      <alignment vertical="center" wrapText="1"/>
    </xf>
    <xf numFmtId="49" fontId="24" fillId="0" borderId="2" xfId="0" applyNumberFormat="1" applyFont="1" applyBorder="1" applyAlignment="1">
      <alignment vertical="center" wrapText="1"/>
    </xf>
    <xf numFmtId="177" fontId="24" fillId="0" borderId="2" xfId="0" applyNumberFormat="1" applyFont="1" applyFill="1" applyBorder="1" applyAlignment="1">
      <alignment horizontal="right" vertical="center"/>
    </xf>
    <xf numFmtId="0" fontId="24" fillId="0" borderId="0" xfId="0" applyFont="1" applyBorder="1" applyAlignment="1">
      <alignment vertical="center" wrapText="1"/>
    </xf>
    <xf numFmtId="193" fontId="24" fillId="0" borderId="0" xfId="0" applyNumberFormat="1" applyFont="1" applyFill="1" applyBorder="1" applyAlignment="1">
      <alignment horizontal="right" vertical="center"/>
    </xf>
    <xf numFmtId="193" fontId="24" fillId="0" borderId="0" xfId="0" applyNumberFormat="1" applyFont="1" applyBorder="1" applyAlignment="1">
      <alignment horizontal="right" vertical="center"/>
    </xf>
    <xf numFmtId="184" fontId="24" fillId="0" borderId="0" xfId="0" applyNumberFormat="1" applyFont="1" applyFill="1" applyBorder="1" applyAlignment="1">
      <alignment horizontal="right" vertical="center"/>
    </xf>
    <xf numFmtId="179" fontId="24" fillId="0" borderId="3" xfId="0" applyNumberFormat="1" applyFont="1" applyFill="1" applyBorder="1" applyAlignment="1">
      <alignment horizontal="right" vertical="center"/>
    </xf>
    <xf numFmtId="0" fontId="24" fillId="0" borderId="0" xfId="2" applyFont="1"/>
    <xf numFmtId="0" fontId="24" fillId="0" borderId="1" xfId="1" applyFont="1" applyBorder="1" applyAlignment="1">
      <alignment vertical="center"/>
    </xf>
    <xf numFmtId="49" fontId="24" fillId="0" borderId="2" xfId="1" applyNumberFormat="1" applyFont="1" applyBorder="1"/>
    <xf numFmtId="176" fontId="2" fillId="0" borderId="0" xfId="4" applyFont="1" applyBorder="1"/>
    <xf numFmtId="177" fontId="2" fillId="0" borderId="2" xfId="1" applyNumberFormat="1" applyFont="1" applyFill="1" applyBorder="1"/>
    <xf numFmtId="177" fontId="24" fillId="0" borderId="2" xfId="1" applyNumberFormat="1" applyFont="1" applyFill="1" applyBorder="1"/>
    <xf numFmtId="177" fontId="24" fillId="0" borderId="2" xfId="1" applyNumberFormat="1" applyFont="1" applyBorder="1"/>
    <xf numFmtId="177" fontId="2" fillId="0" borderId="0" xfId="1" applyNumberFormat="1" applyFont="1" applyFill="1" applyBorder="1"/>
    <xf numFmtId="177" fontId="24" fillId="0" borderId="0" xfId="1" applyNumberFormat="1" applyFont="1" applyFill="1" applyBorder="1"/>
    <xf numFmtId="177" fontId="24" fillId="0" borderId="0" xfId="1" applyNumberFormat="1" applyFont="1" applyBorder="1"/>
    <xf numFmtId="177" fontId="2" fillId="0" borderId="3" xfId="1" applyNumberFormat="1" applyFont="1" applyFill="1" applyBorder="1"/>
    <xf numFmtId="177" fontId="24" fillId="0" borderId="3" xfId="1" applyNumberFormat="1" applyFont="1" applyFill="1" applyBorder="1"/>
    <xf numFmtId="177" fontId="24" fillId="0" borderId="3" xfId="1" applyNumberFormat="1" applyFont="1" applyBorder="1"/>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49" fontId="24" fillId="0" borderId="4" xfId="0" applyNumberFormat="1" applyFont="1" applyFill="1" applyBorder="1" applyAlignment="1">
      <alignment vertical="center"/>
    </xf>
    <xf numFmtId="176" fontId="3" fillId="0" borderId="5" xfId="4" applyFont="1" applyFill="1" applyBorder="1" applyAlignment="1">
      <alignment vertical="center"/>
    </xf>
    <xf numFmtId="49" fontId="24" fillId="0" borderId="6" xfId="0" applyNumberFormat="1" applyFont="1" applyFill="1" applyBorder="1" applyAlignment="1">
      <alignment horizontal="left" vertical="center"/>
    </xf>
    <xf numFmtId="176" fontId="3" fillId="0" borderId="7" xfId="4" applyFont="1" applyFill="1" applyBorder="1" applyAlignment="1">
      <alignment horizontal="left" vertical="center"/>
    </xf>
    <xf numFmtId="0" fontId="24" fillId="0" borderId="0" xfId="0" applyFont="1" applyBorder="1" applyAlignment="1">
      <alignment horizontal="right" vertical="center"/>
    </xf>
    <xf numFmtId="49" fontId="24" fillId="0" borderId="6" xfId="0" applyNumberFormat="1" applyFont="1" applyFill="1" applyBorder="1" applyAlignment="1">
      <alignment vertical="center"/>
    </xf>
    <xf numFmtId="176" fontId="3" fillId="0" borderId="7" xfId="4" applyFont="1" applyFill="1" applyBorder="1" applyAlignment="1">
      <alignment vertical="center"/>
    </xf>
    <xf numFmtId="49" fontId="24" fillId="0" borderId="6" xfId="0" applyNumberFormat="1" applyFont="1" applyFill="1" applyBorder="1" applyAlignment="1">
      <alignment vertical="center" wrapText="1"/>
    </xf>
    <xf numFmtId="176" fontId="3" fillId="0" borderId="7" xfId="4" applyFont="1" applyFill="1" applyBorder="1" applyAlignment="1">
      <alignment vertical="center" wrapText="1"/>
    </xf>
    <xf numFmtId="49" fontId="24" fillId="0" borderId="6"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xf>
    <xf numFmtId="0" fontId="24" fillId="0" borderId="0" xfId="5" applyFont="1" applyAlignment="1">
      <alignment horizontal="right"/>
    </xf>
    <xf numFmtId="0" fontId="25" fillId="0" borderId="1" xfId="5" applyFont="1" applyFill="1" applyBorder="1" applyAlignment="1">
      <alignment horizontal="center"/>
    </xf>
    <xf numFmtId="176" fontId="3" fillId="0" borderId="0" xfId="4" applyFont="1" applyFill="1" applyBorder="1" applyAlignment="1">
      <alignment horizontal="center"/>
    </xf>
    <xf numFmtId="176" fontId="2" fillId="0" borderId="0" xfId="4" applyFont="1" applyFill="1" applyBorder="1" applyAlignment="1">
      <alignment horizontal="center"/>
    </xf>
    <xf numFmtId="176" fontId="2" fillId="2" borderId="0" xfId="4" applyFont="1" applyFill="1" applyBorder="1" applyAlignment="1">
      <alignment horizontal="center"/>
    </xf>
    <xf numFmtId="176" fontId="24" fillId="2" borderId="0" xfId="4" applyFont="1" applyFill="1" applyBorder="1" applyAlignment="1">
      <alignment horizontal="center"/>
    </xf>
    <xf numFmtId="176" fontId="24" fillId="0" borderId="0" xfId="4" applyFont="1" applyFill="1" applyBorder="1" applyAlignment="1">
      <alignment horizontal="center"/>
    </xf>
    <xf numFmtId="49" fontId="24" fillId="3" borderId="0" xfId="1" applyNumberFormat="1" applyFont="1" applyFill="1" applyAlignment="1">
      <alignment horizontal="left" indent="1"/>
    </xf>
    <xf numFmtId="176" fontId="2" fillId="3" borderId="0" xfId="4" applyFont="1" applyFill="1" applyBorder="1" applyAlignment="1">
      <alignment horizontal="center"/>
    </xf>
    <xf numFmtId="176" fontId="24" fillId="3" borderId="0" xfId="4" applyFont="1" applyFill="1" applyBorder="1" applyAlignment="1">
      <alignment horizontal="center"/>
    </xf>
    <xf numFmtId="49" fontId="24" fillId="3" borderId="0" xfId="1" applyNumberFormat="1" applyFont="1" applyFill="1"/>
    <xf numFmtId="49" fontId="24" fillId="0" borderId="0" xfId="1" applyNumberFormat="1" applyFont="1" applyFill="1" applyBorder="1" applyAlignment="1">
      <alignment horizontal="left" indent="2"/>
    </xf>
    <xf numFmtId="49" fontId="24" fillId="3" borderId="0" xfId="1" applyNumberFormat="1" applyFont="1" applyFill="1" applyAlignment="1">
      <alignment horizontal="left" indent="2"/>
    </xf>
    <xf numFmtId="49" fontId="2" fillId="0" borderId="0" xfId="1" applyNumberFormat="1" applyFont="1" applyFill="1" applyAlignment="1"/>
    <xf numFmtId="188" fontId="2" fillId="0" borderId="0" xfId="4" applyNumberFormat="1" applyFont="1" applyFill="1" applyBorder="1" applyAlignment="1">
      <alignment horizontal="center"/>
    </xf>
    <xf numFmtId="188" fontId="24" fillId="0" borderId="0" xfId="4" applyNumberFormat="1" applyFont="1" applyFill="1" applyBorder="1" applyAlignment="1">
      <alignment horizontal="center"/>
    </xf>
    <xf numFmtId="0" fontId="2" fillId="0" borderId="0" xfId="5" applyFont="1"/>
    <xf numFmtId="49" fontId="4" fillId="3" borderId="0" xfId="1" applyNumberFormat="1" applyFont="1" applyFill="1" applyBorder="1"/>
    <xf numFmtId="49" fontId="24" fillId="3" borderId="0" xfId="1" applyNumberFormat="1" applyFont="1" applyFill="1" applyBorder="1" applyAlignment="1">
      <alignment horizontal="left" indent="1"/>
    </xf>
    <xf numFmtId="188" fontId="2" fillId="3" borderId="0" xfId="4" applyNumberFormat="1" applyFont="1" applyFill="1" applyBorder="1" applyAlignment="1">
      <alignment horizontal="center"/>
    </xf>
    <xf numFmtId="188" fontId="24" fillId="3" borderId="0" xfId="4" applyNumberFormat="1" applyFont="1" applyFill="1" applyBorder="1" applyAlignment="1">
      <alignment horizontal="center"/>
    </xf>
    <xf numFmtId="49" fontId="24" fillId="3" borderId="0" xfId="1" applyNumberFormat="1" applyFont="1" applyFill="1" applyBorder="1"/>
    <xf numFmtId="49" fontId="4" fillId="3" borderId="3" xfId="1" applyNumberFormat="1" applyFont="1" applyFill="1" applyBorder="1"/>
    <xf numFmtId="49" fontId="24" fillId="3" borderId="3" xfId="1" applyNumberFormat="1" applyFont="1" applyFill="1" applyBorder="1" applyAlignment="1">
      <alignment horizontal="left" indent="1"/>
    </xf>
    <xf numFmtId="188" fontId="24" fillId="3" borderId="3" xfId="4" applyNumberFormat="1" applyFont="1" applyFill="1" applyBorder="1" applyAlignment="1">
      <alignment horizontal="center"/>
    </xf>
    <xf numFmtId="0" fontId="24" fillId="0" borderId="0" xfId="5" applyFont="1" applyAlignment="1">
      <alignment horizontal="right" vertical="center"/>
    </xf>
    <xf numFmtId="0" fontId="3" fillId="0" borderId="1" xfId="5" applyFont="1" applyBorder="1" applyAlignment="1">
      <alignment horizontal="center" vertical="center"/>
    </xf>
    <xf numFmtId="176" fontId="3" fillId="0" borderId="0" xfId="4" applyFont="1" applyFill="1" applyBorder="1" applyAlignment="1">
      <alignment vertical="center"/>
    </xf>
    <xf numFmtId="176" fontId="3" fillId="0" borderId="0" xfId="4" applyFont="1" applyBorder="1" applyAlignment="1">
      <alignment vertical="center"/>
    </xf>
    <xf numFmtId="176" fontId="3" fillId="0" borderId="0" xfId="4" applyFont="1" applyFill="1" applyBorder="1" applyAlignment="1">
      <alignment vertical="center" wrapText="1"/>
    </xf>
    <xf numFmtId="188" fontId="3" fillId="0" borderId="0" xfId="4" applyNumberFormat="1" applyFont="1" applyFill="1" applyBorder="1" applyAlignment="1">
      <alignment vertical="center"/>
    </xf>
    <xf numFmtId="49" fontId="24" fillId="0" borderId="3" xfId="1" applyNumberFormat="1" applyFont="1" applyBorder="1" applyAlignment="1">
      <alignment vertical="center"/>
    </xf>
    <xf numFmtId="49" fontId="24" fillId="0" borderId="3" xfId="1" applyNumberFormat="1" applyFont="1" applyFill="1" applyBorder="1" applyAlignment="1">
      <alignment vertical="center"/>
    </xf>
    <xf numFmtId="188" fontId="3" fillId="0" borderId="3" xfId="4" applyNumberFormat="1" applyFont="1" applyFill="1" applyBorder="1" applyAlignment="1">
      <alignment vertical="center"/>
    </xf>
    <xf numFmtId="188" fontId="2" fillId="0" borderId="3" xfId="4" applyNumberFormat="1" applyFont="1" applyFill="1" applyBorder="1" applyAlignment="1">
      <alignment vertical="center"/>
    </xf>
    <xf numFmtId="190" fontId="24" fillId="0" borderId="3" xfId="5" applyNumberFormat="1" applyFont="1" applyFill="1" applyBorder="1" applyAlignment="1">
      <alignment vertical="center"/>
    </xf>
    <xf numFmtId="0" fontId="24" fillId="0" borderId="3" xfId="5" applyFont="1" applyFill="1" applyBorder="1" applyAlignment="1">
      <alignment vertical="center"/>
    </xf>
    <xf numFmtId="181" fontId="24" fillId="0" borderId="3" xfId="1" applyNumberFormat="1" applyFont="1" applyBorder="1" applyAlignment="1">
      <alignment horizontal="right" vertical="center"/>
    </xf>
    <xf numFmtId="1" fontId="25" fillId="0" borderId="2" xfId="1" applyNumberFormat="1" applyFont="1" applyBorder="1" applyAlignment="1">
      <alignment horizontal="center" vertical="center" wrapText="1"/>
    </xf>
    <xf numFmtId="1" fontId="24" fillId="0" borderId="2" xfId="1" applyNumberFormat="1" applyFont="1" applyBorder="1" applyAlignment="1">
      <alignment horizontal="center" vertical="center" wrapText="1"/>
    </xf>
    <xf numFmtId="183" fontId="3" fillId="0" borderId="2" xfId="3" applyNumberFormat="1" applyFont="1" applyFill="1" applyBorder="1" applyAlignment="1">
      <alignment horizontal="right" vertical="center"/>
    </xf>
    <xf numFmtId="183" fontId="2" fillId="0" borderId="2" xfId="3" applyNumberFormat="1" applyFont="1" applyFill="1" applyBorder="1" applyAlignment="1">
      <alignment horizontal="right" vertical="center"/>
    </xf>
    <xf numFmtId="183" fontId="24" fillId="0" borderId="2" xfId="3" applyNumberFormat="1" applyFont="1" applyFill="1" applyBorder="1" applyAlignment="1">
      <alignment horizontal="right" vertical="center"/>
    </xf>
    <xf numFmtId="185" fontId="24" fillId="0" borderId="2" xfId="0" applyNumberFormat="1" applyFont="1" applyFill="1" applyBorder="1" applyAlignment="1">
      <alignment horizontal="right" vertical="center"/>
    </xf>
    <xf numFmtId="0" fontId="24" fillId="0" borderId="2" xfId="0" applyFont="1" applyFill="1" applyBorder="1" applyAlignment="1">
      <alignment horizontal="right" vertical="center"/>
    </xf>
    <xf numFmtId="192" fontId="3" fillId="0" borderId="0" xfId="4" applyNumberFormat="1" applyFont="1" applyFill="1" applyBorder="1" applyAlignment="1">
      <alignment horizontal="right" vertical="center"/>
    </xf>
    <xf numFmtId="192" fontId="2" fillId="0" borderId="0" xfId="4" applyNumberFormat="1" applyFont="1" applyFill="1" applyBorder="1" applyAlignment="1">
      <alignment horizontal="right" vertical="center"/>
    </xf>
    <xf numFmtId="192" fontId="24" fillId="0" borderId="0" xfId="4" applyNumberFormat="1" applyFont="1" applyFill="1" applyBorder="1" applyAlignment="1">
      <alignment horizontal="right" vertical="center"/>
    </xf>
    <xf numFmtId="0" fontId="24" fillId="0" borderId="0" xfId="0" applyFont="1" applyFill="1" applyBorder="1" applyAlignment="1">
      <alignment horizontal="right" vertical="center"/>
    </xf>
    <xf numFmtId="192" fontId="3" fillId="0" borderId="0" xfId="4" applyNumberFormat="1" applyFont="1" applyFill="1" applyBorder="1" applyAlignment="1">
      <alignment horizontal="right" vertical="center" wrapText="1"/>
    </xf>
    <xf numFmtId="192" fontId="2" fillId="0" borderId="0" xfId="4" applyNumberFormat="1" applyFont="1" applyFill="1" applyBorder="1" applyAlignment="1">
      <alignment horizontal="right" vertical="center" wrapText="1"/>
    </xf>
    <xf numFmtId="188" fontId="3" fillId="0" borderId="0" xfId="4" applyNumberFormat="1" applyFont="1" applyFill="1" applyBorder="1" applyAlignment="1">
      <alignment horizontal="right" vertical="center"/>
    </xf>
    <xf numFmtId="190" fontId="24" fillId="0" borderId="0" xfId="0" applyNumberFormat="1" applyFont="1" applyFill="1" applyBorder="1" applyAlignment="1">
      <alignment horizontal="right" vertical="center"/>
    </xf>
    <xf numFmtId="188" fontId="3" fillId="0" borderId="3" xfId="4" applyNumberFormat="1" applyFont="1" applyFill="1" applyBorder="1" applyAlignment="1">
      <alignment horizontal="right" vertical="center"/>
    </xf>
    <xf numFmtId="0" fontId="24" fillId="0" borderId="3" xfId="0" applyFont="1" applyFill="1" applyBorder="1" applyAlignment="1">
      <alignment horizontal="right" vertical="center"/>
    </xf>
    <xf numFmtId="176" fontId="3" fillId="0" borderId="2" xfId="4" applyFont="1" applyBorder="1" applyAlignment="1">
      <alignment vertical="center" wrapText="1"/>
    </xf>
    <xf numFmtId="176" fontId="2" fillId="0" borderId="2" xfId="4" applyFont="1" applyBorder="1" applyAlignment="1">
      <alignment vertical="center" wrapText="1"/>
    </xf>
    <xf numFmtId="177" fontId="2" fillId="0" borderId="2" xfId="0" applyNumberFormat="1" applyFont="1" applyFill="1" applyBorder="1" applyAlignment="1">
      <alignment horizontal="right" vertical="center"/>
    </xf>
    <xf numFmtId="192" fontId="3" fillId="0" borderId="0" xfId="4" applyNumberFormat="1" applyFont="1" applyBorder="1" applyAlignment="1">
      <alignment vertical="center" wrapText="1"/>
    </xf>
    <xf numFmtId="193" fontId="2" fillId="0" borderId="0" xfId="0" applyNumberFormat="1" applyFont="1" applyFill="1" applyBorder="1" applyAlignment="1">
      <alignment horizontal="right" vertical="center"/>
    </xf>
    <xf numFmtId="176" fontId="2" fillId="0" borderId="0" xfId="4" applyFont="1" applyBorder="1" applyAlignment="1">
      <alignment horizontal="right" vertical="center" wrapText="1"/>
    </xf>
    <xf numFmtId="192" fontId="3" fillId="0" borderId="0" xfId="4" applyNumberFormat="1" applyFont="1" applyBorder="1" applyAlignment="1">
      <alignment vertical="center"/>
    </xf>
    <xf numFmtId="184" fontId="2" fillId="0" borderId="0" xfId="0" applyNumberFormat="1" applyFont="1" applyFill="1" applyBorder="1" applyAlignment="1">
      <alignment horizontal="right" vertical="center"/>
    </xf>
    <xf numFmtId="188" fontId="3" fillId="0" borderId="3" xfId="4" applyNumberFormat="1" applyFont="1" applyBorder="1" applyAlignment="1">
      <alignment vertical="center"/>
    </xf>
    <xf numFmtId="179" fontId="2" fillId="0" borderId="3" xfId="0" applyNumberFormat="1" applyFont="1" applyFill="1" applyBorder="1" applyAlignment="1">
      <alignment horizontal="right" vertical="center"/>
    </xf>
    <xf numFmtId="1" fontId="25" fillId="0" borderId="1" xfId="1" applyNumberFormat="1" applyFont="1" applyBorder="1" applyAlignment="1">
      <alignment horizontal="center" vertical="center" wrapText="1"/>
    </xf>
    <xf numFmtId="176" fontId="2" fillId="0" borderId="3" xfId="4" applyFont="1" applyBorder="1"/>
    <xf numFmtId="0" fontId="24" fillId="0" borderId="0" xfId="5" applyFont="1" applyAlignment="1">
      <alignment horizontal="center"/>
    </xf>
    <xf numFmtId="0" fontId="24" fillId="0" borderId="0" xfId="0" applyFont="1" applyFill="1" applyAlignment="1">
      <alignment horizontal="center" vertical="center"/>
    </xf>
    <xf numFmtId="0" fontId="24" fillId="0" borderId="0" xfId="5" applyFont="1" applyFill="1" applyAlignment="1">
      <alignment horizontal="center"/>
    </xf>
    <xf numFmtId="186" fontId="24" fillId="3" borderId="0" xfId="5" applyNumberFormat="1" applyFont="1" applyFill="1" applyAlignment="1">
      <alignment horizontal="center"/>
    </xf>
    <xf numFmtId="186" fontId="24" fillId="0" borderId="0" xfId="5" applyNumberFormat="1" applyFont="1" applyAlignment="1">
      <alignment horizontal="center"/>
    </xf>
    <xf numFmtId="189" fontId="24" fillId="3" borderId="0" xfId="5" applyNumberFormat="1" applyFont="1" applyFill="1" applyAlignment="1">
      <alignment horizontal="center"/>
    </xf>
    <xf numFmtId="185" fontId="24" fillId="0" borderId="0" xfId="5" applyNumberFormat="1" applyFont="1" applyAlignment="1">
      <alignment horizontal="center"/>
    </xf>
    <xf numFmtId="185" fontId="24" fillId="3" borderId="0" xfId="5" applyNumberFormat="1" applyFont="1" applyFill="1" applyAlignment="1">
      <alignment horizontal="center"/>
    </xf>
    <xf numFmtId="177" fontId="24" fillId="0" borderId="0" xfId="1" applyNumberFormat="1" applyFont="1" applyAlignment="1">
      <alignment horizontal="center"/>
    </xf>
    <xf numFmtId="178" fontId="24" fillId="0" borderId="0" xfId="1" applyNumberFormat="1" applyFont="1" applyAlignment="1">
      <alignment horizontal="center"/>
    </xf>
    <xf numFmtId="179" fontId="24" fillId="0" borderId="0" xfId="1" applyNumberFormat="1" applyFont="1" applyAlignment="1">
      <alignment horizontal="center"/>
    </xf>
    <xf numFmtId="179" fontId="24" fillId="0" borderId="0" xfId="1" applyNumberFormat="1" applyFont="1" applyBorder="1" applyAlignment="1">
      <alignment horizontal="center"/>
    </xf>
    <xf numFmtId="179" fontId="24" fillId="0" borderId="3" xfId="1" applyNumberFormat="1" applyFont="1" applyBorder="1" applyAlignment="1">
      <alignment horizontal="center"/>
    </xf>
    <xf numFmtId="177" fontId="24" fillId="0" borderId="0" xfId="5" applyNumberFormat="1" applyFont="1" applyAlignment="1">
      <alignment horizontal="center"/>
    </xf>
    <xf numFmtId="0" fontId="2" fillId="0" borderId="0" xfId="0" applyFont="1" applyAlignment="1">
      <alignment horizontal="center" vertical="center"/>
    </xf>
    <xf numFmtId="187" fontId="24" fillId="3" borderId="0" xfId="5" applyNumberFormat="1" applyFont="1" applyFill="1" applyAlignment="1">
      <alignment horizontal="right"/>
    </xf>
    <xf numFmtId="189" fontId="24" fillId="3" borderId="0" xfId="5" applyNumberFormat="1" applyFont="1" applyFill="1" applyAlignment="1">
      <alignment horizontal="right"/>
    </xf>
    <xf numFmtId="187" fontId="24" fillId="0" borderId="0" xfId="5" applyNumberFormat="1" applyFont="1" applyAlignment="1">
      <alignment horizontal="right"/>
    </xf>
    <xf numFmtId="176" fontId="2" fillId="3" borderId="0" xfId="4" applyFont="1" applyFill="1" applyBorder="1" applyAlignment="1">
      <alignment horizontal="right"/>
    </xf>
    <xf numFmtId="188" fontId="2" fillId="0" borderId="0" xfId="4" applyNumberFormat="1" applyFont="1" applyFill="1" applyBorder="1" applyAlignment="1">
      <alignment horizontal="right"/>
    </xf>
    <xf numFmtId="188" fontId="2" fillId="3" borderId="0" xfId="4" applyNumberFormat="1" applyFont="1" applyFill="1" applyBorder="1" applyAlignment="1">
      <alignment horizontal="right"/>
    </xf>
    <xf numFmtId="188" fontId="2" fillId="3" borderId="3" xfId="4" applyNumberFormat="1" applyFont="1" applyFill="1" applyBorder="1" applyAlignment="1">
      <alignment horizontal="right"/>
    </xf>
    <xf numFmtId="189" fontId="2" fillId="2" borderId="0" xfId="4" applyNumberFormat="1" applyFont="1" applyFill="1" applyBorder="1" applyAlignment="1"/>
    <xf numFmtId="189" fontId="24" fillId="0" borderId="0" xfId="5" applyNumberFormat="1" applyFont="1" applyAlignment="1"/>
    <xf numFmtId="189" fontId="24" fillId="0" borderId="0" xfId="5" applyNumberFormat="1" applyFont="1" applyAlignment="1">
      <alignment horizontal="right"/>
    </xf>
    <xf numFmtId="189" fontId="2" fillId="3" borderId="0" xfId="4" applyNumberFormat="1" applyFont="1" applyFill="1" applyBorder="1" applyAlignment="1">
      <alignment horizontal="right"/>
    </xf>
    <xf numFmtId="189" fontId="2" fillId="0" borderId="0" xfId="4" applyNumberFormat="1" applyFont="1" applyFill="1" applyBorder="1" applyAlignment="1">
      <alignment horizontal="right"/>
    </xf>
    <xf numFmtId="0" fontId="24" fillId="0" borderId="3" xfId="0" applyFont="1" applyBorder="1" applyAlignment="1">
      <alignment horizontal="right" vertical="center"/>
    </xf>
    <xf numFmtId="0" fontId="24" fillId="0" borderId="3" xfId="5" applyFont="1" applyBorder="1" applyAlignment="1">
      <alignment horizontal="right"/>
    </xf>
    <xf numFmtId="0" fontId="24" fillId="0" borderId="0" xfId="5" applyFont="1" applyAlignment="1">
      <alignment horizontal="left" vertical="center"/>
    </xf>
    <xf numFmtId="0" fontId="25" fillId="0" borderId="0" xfId="0" applyFont="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49" fontId="4" fillId="0" borderId="0" xfId="0" applyNumberFormat="1" applyFont="1" applyFill="1" applyBorder="1" applyAlignment="1">
      <alignment vertical="center"/>
    </xf>
    <xf numFmtId="0" fontId="24" fillId="0" borderId="0" xfId="0" applyFont="1" applyFill="1" applyBorder="1" applyAlignment="1">
      <alignment vertical="center" wrapText="1"/>
    </xf>
    <xf numFmtId="49" fontId="4" fillId="0" borderId="3" xfId="0" applyNumberFormat="1" applyFont="1" applyFill="1" applyBorder="1" applyAlignment="1">
      <alignment vertical="center"/>
    </xf>
    <xf numFmtId="49" fontId="24" fillId="0" borderId="0" xfId="0" applyNumberFormat="1" applyFont="1" applyFill="1" applyBorder="1" applyAlignment="1">
      <alignment vertical="center" wrapText="1"/>
    </xf>
    <xf numFmtId="0" fontId="2" fillId="0" borderId="0" xfId="0" applyFont="1" applyBorder="1" applyAlignment="1">
      <alignment vertical="center"/>
    </xf>
    <xf numFmtId="3" fontId="2" fillId="0" borderId="0" xfId="0" applyNumberFormat="1" applyFont="1" applyBorder="1" applyAlignment="1">
      <alignment vertical="center"/>
    </xf>
    <xf numFmtId="186" fontId="2" fillId="0" borderId="0" xfId="0" applyNumberFormat="1" applyFont="1" applyBorder="1" applyAlignment="1">
      <alignment vertical="center"/>
    </xf>
    <xf numFmtId="182" fontId="2" fillId="0" borderId="0" xfId="0" applyNumberFormat="1" applyFont="1" applyBorder="1" applyAlignment="1">
      <alignment vertical="center"/>
    </xf>
    <xf numFmtId="0" fontId="24" fillId="0" borderId="0"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49" fontId="24" fillId="0" borderId="3" xfId="0" applyNumberFormat="1" applyFont="1" applyFill="1" applyBorder="1" applyAlignment="1">
      <alignment vertical="center"/>
    </xf>
    <xf numFmtId="0" fontId="2" fillId="0" borderId="3" xfId="0" applyFont="1" applyBorder="1" applyAlignment="1">
      <alignment vertical="center"/>
    </xf>
    <xf numFmtId="182" fontId="2" fillId="0" borderId="3" xfId="0" applyNumberFormat="1" applyFont="1" applyBorder="1" applyAlignment="1">
      <alignment vertical="center"/>
    </xf>
    <xf numFmtId="0" fontId="25" fillId="0" borderId="0" xfId="0" applyFont="1" applyFill="1" applyAlignment="1">
      <alignment horizontal="left" vertical="center"/>
    </xf>
    <xf numFmtId="0" fontId="24" fillId="0" borderId="3" xfId="2" applyFont="1" applyBorder="1" applyAlignment="1">
      <alignment horizontal="right" vertical="center"/>
    </xf>
    <xf numFmtId="1" fontId="24" fillId="0" borderId="2" xfId="1" applyNumberFormat="1" applyFont="1" applyBorder="1" applyAlignment="1">
      <alignment horizontal="center" vertical="center"/>
    </xf>
    <xf numFmtId="0" fontId="2" fillId="0" borderId="0" xfId="0" applyFont="1" applyBorder="1" applyAlignment="1">
      <alignment horizontal="right" vertical="center" wrapText="1"/>
    </xf>
    <xf numFmtId="3" fontId="2" fillId="0" borderId="2" xfId="0" applyNumberFormat="1" applyFont="1" applyBorder="1" applyAlignment="1">
      <alignment horizontal="right" vertical="center" wrapText="1"/>
    </xf>
    <xf numFmtId="0" fontId="2" fillId="0" borderId="3" xfId="0"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0" xfId="0" applyFont="1" applyBorder="1" applyAlignment="1">
      <alignment horizontal="right" vertical="center" wrapText="1"/>
    </xf>
    <xf numFmtId="182" fontId="3" fillId="0" borderId="0" xfId="0" applyNumberFormat="1" applyFont="1" applyBorder="1" applyAlignment="1">
      <alignment vertical="center"/>
    </xf>
    <xf numFmtId="0" fontId="3" fillId="0" borderId="3" xfId="0" applyFont="1" applyBorder="1" applyAlignment="1">
      <alignment horizontal="righ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right"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80" fontId="2" fillId="0" borderId="3" xfId="0" applyNumberFormat="1" applyFont="1" applyBorder="1" applyAlignment="1">
      <alignment vertical="center"/>
    </xf>
    <xf numFmtId="0" fontId="3" fillId="0" borderId="2" xfId="0" applyFont="1" applyBorder="1" applyAlignment="1">
      <alignment horizontal="right" vertical="center" wrapText="1"/>
    </xf>
    <xf numFmtId="180" fontId="3" fillId="0" borderId="3" xfId="0" applyNumberFormat="1" applyFont="1" applyBorder="1" applyAlignment="1">
      <alignment vertical="center"/>
    </xf>
    <xf numFmtId="182" fontId="3" fillId="0" borderId="3" xfId="0" applyNumberFormat="1" applyFont="1" applyBorder="1" applyAlignment="1">
      <alignment vertical="center"/>
    </xf>
    <xf numFmtId="0" fontId="3" fillId="0" borderId="0" xfId="0" applyFont="1" applyBorder="1" applyAlignment="1">
      <alignment vertical="center" wrapText="1"/>
    </xf>
    <xf numFmtId="0" fontId="3" fillId="0" borderId="3" xfId="0" applyFont="1" applyBorder="1" applyAlignment="1">
      <alignment vertical="center" wrapText="1"/>
    </xf>
    <xf numFmtId="49" fontId="4" fillId="0" borderId="0" xfId="0" applyNumberFormat="1" applyFont="1" applyBorder="1" applyAlignment="1">
      <alignment vertical="center"/>
    </xf>
    <xf numFmtId="0" fontId="26" fillId="0" borderId="1" xfId="1" applyFont="1" applyBorder="1" applyAlignment="1">
      <alignment vertical="center"/>
    </xf>
    <xf numFmtId="0" fontId="26" fillId="0" borderId="1" xfId="0" applyFont="1" applyBorder="1" applyAlignment="1">
      <alignment vertical="center"/>
    </xf>
    <xf numFmtId="184" fontId="24" fillId="0" borderId="2" xfId="0" applyNumberFormat="1" applyFont="1" applyBorder="1" applyAlignment="1">
      <alignment horizontal="right" vertical="center"/>
    </xf>
    <xf numFmtId="0" fontId="24" fillId="0" borderId="0" xfId="0" applyFont="1" applyFill="1" applyBorder="1" applyAlignment="1">
      <alignment horizontal="left" vertical="center"/>
    </xf>
    <xf numFmtId="0" fontId="21" fillId="0" borderId="0" xfId="0" applyFont="1" applyAlignment="1">
      <alignment vertical="center"/>
    </xf>
    <xf numFmtId="49" fontId="27" fillId="0" borderId="2" xfId="1" applyNumberFormat="1" applyFont="1" applyBorder="1" applyAlignment="1">
      <alignment wrapText="1"/>
    </xf>
    <xf numFmtId="49" fontId="24" fillId="0" borderId="2" xfId="1" applyNumberFormat="1" applyFont="1" applyBorder="1" applyAlignment="1">
      <alignment wrapText="1"/>
    </xf>
    <xf numFmtId="49" fontId="24" fillId="0" borderId="0" xfId="1" applyNumberFormat="1" applyFont="1" applyBorder="1" applyAlignment="1">
      <alignment wrapText="1"/>
    </xf>
    <xf numFmtId="49" fontId="24" fillId="0" borderId="0" xfId="1" applyNumberFormat="1" applyFont="1" applyBorder="1" applyAlignment="1">
      <alignment wrapText="1"/>
    </xf>
    <xf numFmtId="49" fontId="24" fillId="0" borderId="0" xfId="1" applyNumberFormat="1" applyFont="1" applyBorder="1" applyAlignment="1">
      <alignment wrapText="1"/>
    </xf>
    <xf numFmtId="188" fontId="2" fillId="0" borderId="0" xfId="4" applyNumberFormat="1" applyFont="1" applyBorder="1"/>
    <xf numFmtId="188" fontId="2" fillId="0" borderId="0" xfId="1" applyNumberFormat="1" applyFont="1" applyFill="1" applyBorder="1"/>
    <xf numFmtId="188" fontId="24" fillId="0" borderId="0" xfId="1" applyNumberFormat="1" applyFont="1" applyFill="1" applyBorder="1"/>
    <xf numFmtId="176" fontId="2" fillId="0" borderId="0" xfId="1" applyNumberFormat="1" applyFont="1" applyFill="1" applyBorder="1"/>
    <xf numFmtId="176" fontId="24" fillId="0" borderId="0" xfId="1" applyNumberFormat="1" applyFont="1" applyFill="1" applyBorder="1"/>
    <xf numFmtId="176" fontId="2" fillId="0" borderId="3" xfId="1" applyNumberFormat="1" applyFont="1" applyFill="1" applyBorder="1"/>
    <xf numFmtId="176" fontId="24" fillId="0" borderId="3" xfId="1" applyNumberFormat="1" applyFont="1" applyFill="1" applyBorder="1"/>
    <xf numFmtId="195" fontId="2" fillId="0" borderId="0" xfId="4" applyNumberFormat="1" applyFont="1" applyFill="1" applyBorder="1" applyAlignment="1">
      <alignment horizontal="right" vertical="center"/>
    </xf>
    <xf numFmtId="195" fontId="2" fillId="0" borderId="0" xfId="4" applyNumberFormat="1" applyFont="1" applyFill="1" applyBorder="1" applyAlignment="1">
      <alignment vertical="center"/>
    </xf>
    <xf numFmtId="189" fontId="2" fillId="0" borderId="0" xfId="4" applyNumberFormat="1" applyFont="1" applyFill="1" applyBorder="1" applyAlignment="1">
      <alignment horizontal="right" vertical="center"/>
    </xf>
    <xf numFmtId="186" fontId="2" fillId="0" borderId="0" xfId="3" applyNumberFormat="1" applyFont="1" applyFill="1" applyBorder="1" applyAlignment="1">
      <alignment horizontal="right" vertical="center"/>
    </xf>
    <xf numFmtId="0" fontId="25" fillId="0" borderId="0" xfId="0" applyFont="1" applyAlignment="1">
      <alignment vertical="center"/>
    </xf>
    <xf numFmtId="183" fontId="24" fillId="0" borderId="0" xfId="0" applyNumberFormat="1" applyFont="1" applyAlignment="1">
      <alignment vertical="center"/>
    </xf>
    <xf numFmtId="10" fontId="24" fillId="0" borderId="0" xfId="0" applyNumberFormat="1" applyFont="1" applyAlignment="1">
      <alignment vertical="center"/>
    </xf>
    <xf numFmtId="0" fontId="24" fillId="3" borderId="0" xfId="5" applyFont="1" applyFill="1" applyAlignment="1">
      <alignment horizontal="center"/>
    </xf>
    <xf numFmtId="0" fontId="24" fillId="0" borderId="0" xfId="5" applyFont="1" applyBorder="1"/>
    <xf numFmtId="176" fontId="24" fillId="0" borderId="0" xfId="5" applyNumberFormat="1" applyFont="1" applyAlignment="1">
      <alignment vertical="center"/>
    </xf>
    <xf numFmtId="176" fontId="24" fillId="0" borderId="0" xfId="0" applyNumberFormat="1" applyFont="1" applyAlignment="1">
      <alignment horizontal="right" vertical="center"/>
    </xf>
    <xf numFmtId="0" fontId="24" fillId="0" borderId="0" xfId="0" applyFont="1" applyFill="1" applyAlignment="1">
      <alignment horizontal="right" vertical="center"/>
    </xf>
    <xf numFmtId="182" fontId="3" fillId="0" borderId="0" xfId="3" applyNumberFormat="1" applyFont="1" applyFill="1" applyBorder="1" applyAlignment="1">
      <alignment horizontal="right" vertical="center"/>
    </xf>
    <xf numFmtId="196" fontId="24" fillId="0" borderId="0" xfId="0" applyNumberFormat="1" applyFont="1" applyAlignment="1">
      <alignment horizontal="right" vertical="center"/>
    </xf>
    <xf numFmtId="183" fontId="24" fillId="0" borderId="0" xfId="5" applyNumberFormat="1" applyFont="1" applyAlignment="1">
      <alignment vertical="center"/>
    </xf>
    <xf numFmtId="0" fontId="3" fillId="0" borderId="0" xfId="0" applyFont="1" applyFill="1" applyBorder="1" applyAlignment="1">
      <alignment horizontal="right" vertical="center" wrapText="1"/>
    </xf>
    <xf numFmtId="10" fontId="24" fillId="0" borderId="0" xfId="3" applyNumberFormat="1" applyFont="1"/>
    <xf numFmtId="176" fontId="24" fillId="0" borderId="0" xfId="5" applyNumberFormat="1" applyFont="1" applyFill="1"/>
    <xf numFmtId="44" fontId="24" fillId="0" borderId="0" xfId="5" applyNumberFormat="1" applyFont="1"/>
    <xf numFmtId="176" fontId="24" fillId="0" borderId="0" xfId="5" applyNumberFormat="1" applyFont="1"/>
    <xf numFmtId="197" fontId="24" fillId="0" borderId="0" xfId="5" applyNumberFormat="1" applyFont="1" applyFill="1"/>
    <xf numFmtId="183" fontId="24" fillId="0" borderId="0" xfId="5" applyNumberFormat="1" applyFont="1"/>
    <xf numFmtId="183" fontId="24" fillId="0" borderId="0" xfId="5" applyNumberFormat="1" applyFont="1" applyFill="1"/>
    <xf numFmtId="182" fontId="3" fillId="0" borderId="0" xfId="3" applyNumberFormat="1" applyFont="1" applyFill="1" applyBorder="1" applyAlignment="1">
      <alignment horizontal="center"/>
    </xf>
    <xf numFmtId="0" fontId="3" fillId="0" borderId="0" xfId="3" applyNumberFormat="1" applyFont="1" applyFill="1" applyBorder="1" applyAlignment="1">
      <alignment horizontal="center"/>
    </xf>
    <xf numFmtId="176" fontId="3" fillId="0" borderId="0" xfId="4" applyFont="1" applyFill="1" applyBorder="1"/>
    <xf numFmtId="176" fontId="3" fillId="0" borderId="3" xfId="4" applyFont="1" applyFill="1" applyBorder="1"/>
    <xf numFmtId="176" fontId="2" fillId="0" borderId="0" xfId="4" applyFont="1" applyFill="1" applyBorder="1"/>
    <xf numFmtId="188" fontId="2" fillId="0" borderId="0" xfId="4" applyNumberFormat="1" applyFont="1" applyFill="1" applyBorder="1"/>
    <xf numFmtId="176" fontId="2" fillId="0" borderId="0" xfId="4" applyNumberFormat="1" applyFont="1" applyFill="1" applyBorder="1"/>
    <xf numFmtId="176" fontId="2" fillId="0" borderId="3" xfId="4" applyNumberFormat="1" applyFont="1" applyFill="1" applyBorder="1"/>
    <xf numFmtId="49" fontId="6" fillId="0" borderId="0" xfId="0" applyNumberFormat="1" applyFont="1" applyFill="1" applyBorder="1" applyAlignment="1">
      <alignment vertical="center"/>
    </xf>
    <xf numFmtId="192" fontId="2" fillId="0" borderId="0" xfId="4" applyNumberFormat="1" applyFont="1" applyBorder="1" applyAlignment="1">
      <alignment horizontal="right" vertical="center" wrapText="1"/>
    </xf>
    <xf numFmtId="198" fontId="2" fillId="0" borderId="0" xfId="4" applyNumberFormat="1" applyFont="1" applyBorder="1" applyAlignment="1">
      <alignment horizontal="right" vertical="center" wrapText="1"/>
    </xf>
    <xf numFmtId="0" fontId="24" fillId="0" borderId="1" xfId="1" applyFont="1" applyBorder="1" applyAlignment="1">
      <alignment horizontal="center" vertical="center"/>
    </xf>
    <xf numFmtId="182" fontId="2" fillId="0" borderId="0" xfId="0" applyNumberFormat="1" applyFont="1" applyFill="1" applyBorder="1" applyAlignment="1">
      <alignment vertical="center"/>
    </xf>
    <xf numFmtId="182" fontId="2" fillId="0" borderId="3" xfId="0" applyNumberFormat="1" applyFont="1" applyFill="1" applyBorder="1" applyAlignment="1">
      <alignment vertical="center"/>
    </xf>
    <xf numFmtId="49" fontId="28" fillId="0" borderId="0" xfId="1" applyNumberFormat="1" applyFont="1" applyFill="1" applyBorder="1" applyAlignment="1">
      <alignment wrapText="1"/>
    </xf>
    <xf numFmtId="49" fontId="24" fillId="0" borderId="0" xfId="1" applyNumberFormat="1" applyFont="1" applyFill="1" applyBorder="1" applyAlignment="1">
      <alignment wrapText="1"/>
    </xf>
    <xf numFmtId="49" fontId="2" fillId="0" borderId="0" xfId="1" applyNumberFormat="1" applyFont="1" applyFill="1" applyBorder="1" applyAlignment="1">
      <alignment horizontal="center" vertical="center" wrapText="1"/>
    </xf>
    <xf numFmtId="49" fontId="2" fillId="0" borderId="0" xfId="1" applyNumberFormat="1" applyFont="1" applyFill="1" applyBorder="1" applyAlignment="1">
      <alignment horizontal="center" wrapText="1"/>
    </xf>
    <xf numFmtId="192" fontId="2" fillId="0" borderId="0" xfId="4" applyNumberFormat="1" applyFont="1" applyFill="1" applyBorder="1"/>
    <xf numFmtId="49" fontId="27" fillId="0" borderId="3" xfId="1" applyNumberFormat="1" applyFont="1" applyFill="1" applyBorder="1" applyAlignment="1">
      <alignment wrapText="1"/>
    </xf>
    <xf numFmtId="49" fontId="24" fillId="0" borderId="3" xfId="1" applyNumberFormat="1" applyFont="1" applyFill="1" applyBorder="1" applyAlignment="1">
      <alignment wrapText="1"/>
    </xf>
    <xf numFmtId="194" fontId="7" fillId="0" borderId="3" xfId="1" applyNumberFormat="1" applyFont="1" applyFill="1" applyBorder="1" applyAlignment="1">
      <alignment horizontal="center" wrapText="1"/>
    </xf>
    <xf numFmtId="194" fontId="2" fillId="0" borderId="3" xfId="4" applyNumberFormat="1" applyFont="1" applyFill="1" applyBorder="1"/>
    <xf numFmtId="0" fontId="25" fillId="0" borderId="3" xfId="0" applyFont="1" applyFill="1" applyBorder="1" applyAlignment="1">
      <alignment horizontal="center" vertical="center"/>
    </xf>
    <xf numFmtId="0" fontId="24" fillId="0" borderId="0" xfId="0" applyFont="1" applyAlignment="1">
      <alignment horizontal="left" vertical="center"/>
    </xf>
    <xf numFmtId="0" fontId="24" fillId="0" borderId="0" xfId="0" applyFont="1" applyFill="1" applyBorder="1" applyAlignment="1">
      <alignment horizontal="left" vertical="center"/>
    </xf>
    <xf numFmtId="0" fontId="24" fillId="0" borderId="0" xfId="0" applyFont="1" applyAlignment="1">
      <alignment horizontal="left" vertical="center" wrapText="1"/>
    </xf>
    <xf numFmtId="0" fontId="24" fillId="0" borderId="3" xfId="5" applyFont="1" applyBorder="1" applyAlignment="1">
      <alignment horizontal="left"/>
    </xf>
    <xf numFmtId="0" fontId="24" fillId="0" borderId="0" xfId="5" applyFont="1" applyBorder="1" applyAlignment="1">
      <alignment horizontal="left"/>
    </xf>
    <xf numFmtId="0" fontId="4" fillId="0" borderId="0" xfId="5" applyFont="1" applyFill="1" applyAlignment="1">
      <alignment horizontal="left" vertical="top" wrapText="1"/>
    </xf>
    <xf numFmtId="0" fontId="24" fillId="0" borderId="0" xfId="5" applyFont="1" applyFill="1" applyAlignment="1">
      <alignment horizontal="left" vertical="top" wrapText="1"/>
    </xf>
    <xf numFmtId="0" fontId="25" fillId="0" borderId="0" xfId="2" applyFont="1" applyAlignment="1">
      <alignment horizontal="left" vertical="center"/>
    </xf>
    <xf numFmtId="0" fontId="2" fillId="0" borderId="0" xfId="5" applyFont="1" applyAlignment="1">
      <alignment horizontal="left" vertical="center" wrapText="1"/>
    </xf>
    <xf numFmtId="0" fontId="2" fillId="0" borderId="0" xfId="5" applyFont="1" applyAlignment="1">
      <alignment horizontal="left" vertical="center"/>
    </xf>
    <xf numFmtId="0" fontId="24" fillId="0" borderId="0" xfId="5" applyFont="1" applyAlignment="1">
      <alignment horizontal="left" vertical="center" wrapText="1"/>
    </xf>
    <xf numFmtId="0" fontId="24" fillId="0" borderId="0" xfId="5" applyFont="1" applyAlignment="1">
      <alignment horizontal="left" vertical="center"/>
    </xf>
    <xf numFmtId="0" fontId="25" fillId="0" borderId="0" xfId="0" applyFont="1" applyAlignment="1">
      <alignment vertical="center"/>
    </xf>
    <xf numFmtId="0" fontId="4" fillId="0" borderId="0" xfId="0" applyFont="1" applyAlignment="1">
      <alignment horizontal="left" vertical="center" wrapText="1"/>
    </xf>
    <xf numFmtId="0" fontId="25" fillId="0" borderId="0" xfId="2" applyFont="1" applyAlignment="1">
      <alignment horizontal="left" wrapText="1"/>
    </xf>
    <xf numFmtId="0" fontId="24" fillId="0" borderId="3" xfId="2" applyFont="1" applyBorder="1" applyAlignment="1">
      <alignment horizontal="right"/>
    </xf>
    <xf numFmtId="0" fontId="25" fillId="0" borderId="0" xfId="2" applyFont="1" applyAlignment="1">
      <alignment horizontal="left" vertical="center" wrapText="1"/>
    </xf>
    <xf numFmtId="0" fontId="25" fillId="0" borderId="2" xfId="0" applyFont="1" applyFill="1" applyBorder="1" applyAlignment="1">
      <alignment horizontal="center" vertical="center"/>
    </xf>
    <xf numFmtId="186" fontId="3" fillId="0" borderId="0" xfId="0" applyNumberFormat="1" applyFont="1" applyBorder="1" applyAlignment="1">
      <alignment vertical="center"/>
    </xf>
    <xf numFmtId="185" fontId="3" fillId="0" borderId="0" xfId="0" applyNumberFormat="1" applyFont="1" applyBorder="1" applyAlignment="1">
      <alignment vertical="center"/>
    </xf>
    <xf numFmtId="185" fontId="3" fillId="0" borderId="3" xfId="0" applyNumberFormat="1" applyFont="1" applyBorder="1" applyAlignment="1">
      <alignment vertical="center"/>
    </xf>
  </cellXfs>
  <cellStyles count="6">
    <cellStyle name="Normal 2" xfId="1" xr:uid="{00000000-0005-0000-0000-000000000000}"/>
    <cellStyle name="Normal_Sheet1" xfId="2" xr:uid="{00000000-0005-0000-0000-000001000000}"/>
    <cellStyle name="パーセント" xfId="3" builtinId="5"/>
    <cellStyle name="桁区切り" xfId="4" builtinId="6"/>
    <cellStyle name="標準" xfId="0" builtinId="0"/>
    <cellStyle name="標準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67"/>
  <sheetViews>
    <sheetView tabSelected="1" zoomScale="70" zoomScaleNormal="70" zoomScaleSheetLayoutView="110" workbookViewId="0"/>
  </sheetViews>
  <sheetFormatPr defaultColWidth="9.125" defaultRowHeight="11.25"/>
  <cols>
    <col min="1" max="1" width="27.125" style="1" customWidth="1"/>
    <col min="2" max="2" width="45.875" style="1" customWidth="1"/>
    <col min="3" max="6" width="8.875" style="2" customWidth="1"/>
    <col min="7" max="7" width="8.875" style="3" customWidth="1"/>
    <col min="8" max="8" width="8.125" style="3" customWidth="1"/>
    <col min="9" max="9" width="9" style="3" bestFit="1" customWidth="1"/>
    <col min="10" max="14" width="7.875" style="3" bestFit="1" customWidth="1"/>
    <col min="15" max="16384" width="9.125" style="1"/>
  </cols>
  <sheetData>
    <row r="1" spans="1:15">
      <c r="A1" s="264" t="s">
        <v>1</v>
      </c>
    </row>
    <row r="3" spans="1:15">
      <c r="A3" s="264" t="s">
        <v>2</v>
      </c>
      <c r="C3" s="1" t="s">
        <v>382</v>
      </c>
      <c r="D3" s="1"/>
      <c r="E3" s="261"/>
      <c r="F3" s="4"/>
    </row>
    <row r="4" spans="1:15" ht="12">
      <c r="A4" s="5"/>
      <c r="B4" s="5"/>
      <c r="C4" s="153">
        <v>2021</v>
      </c>
      <c r="D4" s="154">
        <v>2020</v>
      </c>
      <c r="E4" s="154">
        <v>2019</v>
      </c>
      <c r="F4" s="155">
        <v>2018</v>
      </c>
      <c r="G4" s="155" t="s">
        <v>268</v>
      </c>
      <c r="H4" s="155">
        <v>2016</v>
      </c>
      <c r="O4" s="3"/>
    </row>
    <row r="5" spans="1:15">
      <c r="A5" s="8" t="s">
        <v>3</v>
      </c>
      <c r="B5" s="156" t="s">
        <v>4</v>
      </c>
      <c r="C5" s="157">
        <v>1821569.602</v>
      </c>
      <c r="D5" s="9">
        <v>1849545.405</v>
      </c>
      <c r="E5" s="9">
        <v>1941305</v>
      </c>
      <c r="F5" s="9">
        <v>1930522</v>
      </c>
      <c r="G5" s="10">
        <v>1863729.8130000001</v>
      </c>
      <c r="H5" s="10">
        <v>1853937.2930000001</v>
      </c>
      <c r="O5" s="3"/>
    </row>
    <row r="6" spans="1:15">
      <c r="A6" s="12" t="s">
        <v>5</v>
      </c>
      <c r="B6" s="158" t="s">
        <v>6</v>
      </c>
      <c r="C6" s="159">
        <v>285601</v>
      </c>
      <c r="D6" s="13">
        <v>276932.38900000002</v>
      </c>
      <c r="E6" s="13">
        <v>292153.06200000015</v>
      </c>
      <c r="F6" s="13">
        <v>294028</v>
      </c>
      <c r="G6" s="10">
        <f>289433.406</f>
        <v>289433.40600000002</v>
      </c>
      <c r="H6" s="10">
        <f>296028.754</f>
        <v>296028.75400000002</v>
      </c>
      <c r="I6" s="331"/>
      <c r="M6" s="160"/>
      <c r="O6" s="3"/>
    </row>
    <row r="7" spans="1:15">
      <c r="A7" s="12" t="s">
        <v>7</v>
      </c>
      <c r="B7" s="158" t="s">
        <v>8</v>
      </c>
      <c r="C7" s="159">
        <v>1535969</v>
      </c>
      <c r="D7" s="13">
        <v>1572613.0160000001</v>
      </c>
      <c r="E7" s="13">
        <v>1649151.9379999998</v>
      </c>
      <c r="F7" s="13">
        <f>F5-F6</f>
        <v>1636494</v>
      </c>
      <c r="G7" s="10">
        <f>G5-G6</f>
        <v>1574296.4070000001</v>
      </c>
      <c r="H7" s="10">
        <f>H5-H6</f>
        <v>1557908.5390000001</v>
      </c>
      <c r="O7" s="3"/>
    </row>
    <row r="8" spans="1:15">
      <c r="A8" s="12" t="s">
        <v>9</v>
      </c>
      <c r="B8" s="161" t="s">
        <v>10</v>
      </c>
      <c r="C8" s="162">
        <v>998728.00600000005</v>
      </c>
      <c r="D8" s="15">
        <v>1045662</v>
      </c>
      <c r="E8" s="15">
        <v>1093743</v>
      </c>
      <c r="F8" s="15">
        <v>1097153</v>
      </c>
      <c r="G8" s="10">
        <v>1051167</v>
      </c>
      <c r="H8" s="10">
        <v>1066641</v>
      </c>
      <c r="I8" s="160"/>
      <c r="J8" s="215"/>
      <c r="O8" s="3"/>
    </row>
    <row r="9" spans="1:15">
      <c r="A9" s="12" t="s">
        <v>11</v>
      </c>
      <c r="B9" s="158" t="s">
        <v>12</v>
      </c>
      <c r="C9" s="17">
        <f>C8/C5*100</f>
        <v>54.827880576369004</v>
      </c>
      <c r="D9" s="17">
        <f t="shared" ref="D9:G9" si="0">D8/D5*100</f>
        <v>56.536162733458269</v>
      </c>
      <c r="E9" s="17">
        <f t="shared" si="0"/>
        <v>56.34060593260719</v>
      </c>
      <c r="F9" s="17">
        <f t="shared" si="0"/>
        <v>56.831934575208152</v>
      </c>
      <c r="G9" s="17">
        <f t="shared" si="0"/>
        <v>56.401254767071748</v>
      </c>
      <c r="H9" s="17">
        <f>H8/H5*100</f>
        <v>57.533822963018636</v>
      </c>
      <c r="I9" s="160"/>
      <c r="J9" s="218"/>
      <c r="K9" s="19"/>
      <c r="L9" s="19"/>
      <c r="M9" s="19"/>
      <c r="O9" s="3"/>
    </row>
    <row r="10" spans="1:15">
      <c r="A10" s="12" t="s">
        <v>13</v>
      </c>
      <c r="B10" s="158" t="s">
        <v>14</v>
      </c>
      <c r="C10" s="17">
        <f t="shared" ref="C10:G10" si="1">C8/C7*100</f>
        <v>65.022666863719252</v>
      </c>
      <c r="D10" s="17">
        <f t="shared" si="1"/>
        <v>66.492009754547269</v>
      </c>
      <c r="E10" s="17">
        <f t="shared" si="1"/>
        <v>66.321542290786795</v>
      </c>
      <c r="F10" s="17">
        <f t="shared" si="1"/>
        <v>67.042897804697105</v>
      </c>
      <c r="G10" s="17">
        <f t="shared" si="1"/>
        <v>66.770590044292703</v>
      </c>
      <c r="H10" s="17">
        <f>H8/H7*100</f>
        <v>68.466214369982339</v>
      </c>
      <c r="I10" s="160"/>
      <c r="J10" s="333"/>
      <c r="K10" s="18"/>
      <c r="L10" s="18"/>
      <c r="M10" s="18"/>
      <c r="O10" s="3"/>
    </row>
    <row r="11" spans="1:15">
      <c r="A11" s="12" t="s">
        <v>15</v>
      </c>
      <c r="B11" s="161" t="s">
        <v>16</v>
      </c>
      <c r="C11" s="162">
        <v>822841.59600000002</v>
      </c>
      <c r="D11" s="15">
        <v>803883</v>
      </c>
      <c r="E11" s="15">
        <v>847561</v>
      </c>
      <c r="F11" s="15">
        <f>F5-F8</f>
        <v>833369</v>
      </c>
      <c r="G11" s="10">
        <f>G5-G8-1</f>
        <v>812561.81300000008</v>
      </c>
      <c r="H11" s="10">
        <f>H5-H8</f>
        <v>787296.29300000006</v>
      </c>
      <c r="J11" s="332"/>
      <c r="O11" s="3"/>
    </row>
    <row r="12" spans="1:15">
      <c r="A12" s="303" t="s">
        <v>17</v>
      </c>
      <c r="B12" s="158" t="s">
        <v>18</v>
      </c>
      <c r="C12" s="17">
        <f t="shared" ref="C12:G12" si="2">C11/C5*100</f>
        <v>45.17211942363101</v>
      </c>
      <c r="D12" s="17">
        <f t="shared" si="2"/>
        <v>43.463815369269078</v>
      </c>
      <c r="E12" s="17">
        <f t="shared" si="2"/>
        <v>43.659342555651996</v>
      </c>
      <c r="F12" s="17">
        <f t="shared" si="2"/>
        <v>43.168065424791848</v>
      </c>
      <c r="G12" s="17">
        <f t="shared" si="2"/>
        <v>43.598691577082157</v>
      </c>
      <c r="H12" s="17">
        <f>H11/H5*100</f>
        <v>42.466177036981371</v>
      </c>
      <c r="O12" s="3"/>
    </row>
    <row r="13" spans="1:15">
      <c r="A13" s="267" t="s">
        <v>269</v>
      </c>
      <c r="B13" s="158" t="s">
        <v>19</v>
      </c>
      <c r="C13" s="19">
        <f>C11/(C$5-C$6)*100</f>
        <v>53.571511483279657</v>
      </c>
      <c r="D13" s="19">
        <f t="shared" ref="D13:G13" si="3">D11/(D$5-D$6)*100</f>
        <v>51.117661612944453</v>
      </c>
      <c r="E13" s="19">
        <f t="shared" si="3"/>
        <v>51.393748536467477</v>
      </c>
      <c r="F13" s="19">
        <f t="shared" si="3"/>
        <v>50.924048606349913</v>
      </c>
      <c r="G13" s="19">
        <f t="shared" si="3"/>
        <v>51.614283649953094</v>
      </c>
      <c r="H13" s="19">
        <f>H11/(H$5-H$6)*100</f>
        <v>50.535462980731502</v>
      </c>
      <c r="O13" s="3"/>
    </row>
    <row r="14" spans="1:15" ht="22.5">
      <c r="A14" s="14" t="s">
        <v>20</v>
      </c>
      <c r="B14" s="163" t="s">
        <v>21</v>
      </c>
      <c r="C14" s="164">
        <v>657412.03</v>
      </c>
      <c r="D14" s="21">
        <v>641768</v>
      </c>
      <c r="E14" s="21">
        <v>656807</v>
      </c>
      <c r="F14" s="21">
        <v>634041</v>
      </c>
      <c r="G14" s="10">
        <v>617953</v>
      </c>
      <c r="H14" s="10">
        <v>605313</v>
      </c>
      <c r="O14" s="3"/>
    </row>
    <row r="15" spans="1:15">
      <c r="A15" s="267" t="s">
        <v>22</v>
      </c>
      <c r="B15" s="158" t="s">
        <v>23</v>
      </c>
      <c r="C15" s="17">
        <f t="shared" ref="C15:G15" si="4">C14/C5*100</f>
        <v>36.090415061724336</v>
      </c>
      <c r="D15" s="17">
        <f t="shared" si="4"/>
        <v>34.698688567745648</v>
      </c>
      <c r="E15" s="17">
        <f t="shared" si="4"/>
        <v>33.833271948508866</v>
      </c>
      <c r="F15" s="17">
        <f t="shared" si="4"/>
        <v>32.842982364355336</v>
      </c>
      <c r="G15" s="17">
        <f t="shared" si="4"/>
        <v>33.156791058962362</v>
      </c>
      <c r="H15" s="17">
        <f>H14/H5*100</f>
        <v>32.65013343684867</v>
      </c>
      <c r="O15" s="3"/>
    </row>
    <row r="16" spans="1:15">
      <c r="A16" s="267" t="s">
        <v>270</v>
      </c>
      <c r="B16" s="158" t="s">
        <v>24</v>
      </c>
      <c r="C16" s="19">
        <f t="shared" ref="C16:G16" si="5">C14/(C$5-C$6)*100</f>
        <v>42.801137285226879</v>
      </c>
      <c r="D16" s="19">
        <f t="shared" si="5"/>
        <v>40.809022529418002</v>
      </c>
      <c r="E16" s="19">
        <f t="shared" si="5"/>
        <v>39.826954986120874</v>
      </c>
      <c r="F16" s="19">
        <f t="shared" si="5"/>
        <v>38.743863405548687</v>
      </c>
      <c r="G16" s="19">
        <f t="shared" si="5"/>
        <v>39.252646277557055</v>
      </c>
      <c r="H16" s="19">
        <f>H14/(H$5-H$6)*100</f>
        <v>38.854206447096182</v>
      </c>
      <c r="O16" s="3"/>
    </row>
    <row r="17" spans="1:15">
      <c r="A17" s="14" t="s">
        <v>271</v>
      </c>
      <c r="B17" s="161" t="s">
        <v>25</v>
      </c>
      <c r="C17" s="162">
        <v>165429.56599999999</v>
      </c>
      <c r="D17" s="15">
        <v>162115</v>
      </c>
      <c r="E17" s="15">
        <v>190754</v>
      </c>
      <c r="F17" s="15">
        <v>199327</v>
      </c>
      <c r="G17" s="10">
        <v>194609</v>
      </c>
      <c r="H17" s="10">
        <f>H11-H14-1</f>
        <v>181982.29300000006</v>
      </c>
      <c r="O17" s="3"/>
    </row>
    <row r="18" spans="1:15">
      <c r="A18" s="14" t="s">
        <v>26</v>
      </c>
      <c r="B18" s="158" t="s">
        <v>27</v>
      </c>
      <c r="C18" s="17">
        <f t="shared" ref="C18:G18" si="6">C17/C5*100</f>
        <v>9.081704361906672</v>
      </c>
      <c r="D18" s="17">
        <f t="shared" si="6"/>
        <v>8.7651268015234258</v>
      </c>
      <c r="E18" s="17">
        <f t="shared" si="6"/>
        <v>9.8260706071431336</v>
      </c>
      <c r="F18" s="17">
        <f t="shared" si="6"/>
        <v>10.325031260975011</v>
      </c>
      <c r="G18" s="17">
        <f t="shared" si="6"/>
        <v>10.441910551763009</v>
      </c>
      <c r="H18" s="17">
        <f>H17/H5*100</f>
        <v>9.8159896608757666</v>
      </c>
      <c r="O18" s="3"/>
    </row>
    <row r="19" spans="1:15">
      <c r="A19" s="14" t="s">
        <v>272</v>
      </c>
      <c r="B19" s="158" t="s">
        <v>28</v>
      </c>
      <c r="C19" s="17">
        <f t="shared" ref="C19:G19" si="7">C17/C7*100</f>
        <v>10.770371407235432</v>
      </c>
      <c r="D19" s="17">
        <f t="shared" si="7"/>
        <v>10.308639083526446</v>
      </c>
      <c r="E19" s="17">
        <f t="shared" si="7"/>
        <v>11.566793550346603</v>
      </c>
      <c r="F19" s="17">
        <f t="shared" si="7"/>
        <v>12.180124094558245</v>
      </c>
      <c r="G19" s="17">
        <f t="shared" si="7"/>
        <v>12.36164925071826</v>
      </c>
      <c r="H19" s="17">
        <f>H17/H7*100</f>
        <v>11.681192345014809</v>
      </c>
      <c r="I19" s="334"/>
      <c r="O19" s="3"/>
    </row>
    <row r="20" spans="1:15">
      <c r="A20" s="14" t="s">
        <v>273</v>
      </c>
      <c r="B20" s="158" t="s">
        <v>29</v>
      </c>
      <c r="C20" s="159">
        <v>68083.652000000002</v>
      </c>
      <c r="D20" s="13">
        <v>102918.973</v>
      </c>
      <c r="E20" s="13">
        <v>87727</v>
      </c>
      <c r="F20" s="13">
        <v>198322</v>
      </c>
      <c r="G20" s="10">
        <v>211000</v>
      </c>
      <c r="H20" s="10">
        <v>196590</v>
      </c>
      <c r="O20" s="3"/>
    </row>
    <row r="21" spans="1:15">
      <c r="A21" s="14" t="s">
        <v>274</v>
      </c>
      <c r="B21" s="158" t="s">
        <v>30</v>
      </c>
      <c r="C21" s="159">
        <v>34490.07</v>
      </c>
      <c r="D21" s="13">
        <v>24752</v>
      </c>
      <c r="E21" s="13">
        <v>33722</v>
      </c>
      <c r="F21" s="13">
        <v>28448</v>
      </c>
      <c r="G21" s="10">
        <v>26519</v>
      </c>
      <c r="H21" s="10">
        <v>16926</v>
      </c>
      <c r="O21" s="3"/>
    </row>
    <row r="22" spans="1:15" ht="12">
      <c r="A22" s="14" t="s">
        <v>31</v>
      </c>
      <c r="B22" s="161" t="s">
        <v>32</v>
      </c>
      <c r="C22" s="162">
        <v>164921</v>
      </c>
      <c r="D22" s="15">
        <v>192112.40700000001</v>
      </c>
      <c r="E22" s="15">
        <v>186938.43700000001</v>
      </c>
      <c r="F22" s="15">
        <v>314498</v>
      </c>
      <c r="G22" s="10">
        <v>305726</v>
      </c>
      <c r="H22" s="10">
        <v>277766</v>
      </c>
      <c r="I22" s="22"/>
      <c r="O22" s="3"/>
    </row>
    <row r="23" spans="1:15" ht="12">
      <c r="A23" s="14" t="s">
        <v>165</v>
      </c>
      <c r="B23" s="161" t="s">
        <v>33</v>
      </c>
      <c r="C23" s="162">
        <v>245879</v>
      </c>
      <c r="D23" s="15">
        <v>243959.046</v>
      </c>
      <c r="E23" s="15">
        <v>272618.61599999998</v>
      </c>
      <c r="F23" s="15">
        <v>279907</v>
      </c>
      <c r="G23" s="10">
        <v>272301</v>
      </c>
      <c r="H23" s="10">
        <v>257612</v>
      </c>
      <c r="O23" s="3"/>
    </row>
    <row r="24" spans="1:15">
      <c r="A24" s="14" t="s">
        <v>275</v>
      </c>
      <c r="B24" s="161" t="s">
        <v>34</v>
      </c>
      <c r="C24" s="162">
        <v>99617.23</v>
      </c>
      <c r="D24" s="15">
        <v>124550</v>
      </c>
      <c r="E24" s="15">
        <v>116823</v>
      </c>
      <c r="F24" s="15">
        <v>246852</v>
      </c>
      <c r="G24" s="10">
        <v>233711</v>
      </c>
      <c r="H24" s="10">
        <v>208151</v>
      </c>
      <c r="O24" s="3"/>
    </row>
    <row r="25" spans="1:15">
      <c r="A25" s="14" t="s">
        <v>276</v>
      </c>
      <c r="B25" s="161" t="s">
        <v>35</v>
      </c>
      <c r="C25" s="162">
        <v>68424.41</v>
      </c>
      <c r="D25" s="15">
        <v>99842</v>
      </c>
      <c r="E25" s="15">
        <v>81438</v>
      </c>
      <c r="F25" s="15">
        <v>195211</v>
      </c>
      <c r="G25" s="10">
        <v>181765</v>
      </c>
      <c r="H25" s="10">
        <v>158100</v>
      </c>
      <c r="O25" s="3"/>
    </row>
    <row r="26" spans="1:15">
      <c r="A26" s="14" t="s">
        <v>277</v>
      </c>
      <c r="B26" s="161" t="s">
        <v>36</v>
      </c>
      <c r="C26" s="162">
        <v>0</v>
      </c>
      <c r="D26" s="15">
        <v>0</v>
      </c>
      <c r="E26" s="15">
        <v>0</v>
      </c>
      <c r="F26" s="15">
        <v>0</v>
      </c>
      <c r="G26" s="10">
        <v>84980</v>
      </c>
      <c r="H26" s="10">
        <v>8190</v>
      </c>
      <c r="O26" s="3"/>
    </row>
    <row r="27" spans="1:15">
      <c r="A27" s="14" t="s">
        <v>278</v>
      </c>
      <c r="B27" s="161" t="s">
        <v>37</v>
      </c>
      <c r="C27" s="162">
        <v>68424.41</v>
      </c>
      <c r="D27" s="15">
        <v>99842</v>
      </c>
      <c r="E27" s="15">
        <v>81438</v>
      </c>
      <c r="F27" s="15">
        <v>195211</v>
      </c>
      <c r="G27" s="10">
        <v>266745</v>
      </c>
      <c r="H27" s="10">
        <f>SUM(H25:H26)</f>
        <v>166290</v>
      </c>
      <c r="O27" s="3"/>
    </row>
    <row r="28" spans="1:15">
      <c r="A28" s="352" t="s">
        <v>390</v>
      </c>
      <c r="B28" s="161" t="s">
        <v>38</v>
      </c>
      <c r="C28" s="162">
        <v>59790</v>
      </c>
      <c r="D28" s="15">
        <v>71935</v>
      </c>
      <c r="E28" s="15">
        <v>59642</v>
      </c>
      <c r="F28" s="15">
        <v>164202</v>
      </c>
      <c r="G28" s="10">
        <v>241991</v>
      </c>
      <c r="H28" s="10">
        <v>148918</v>
      </c>
      <c r="O28" s="3"/>
    </row>
    <row r="29" spans="1:15">
      <c r="A29" s="14" t="s">
        <v>279</v>
      </c>
      <c r="B29" s="161" t="s">
        <v>39</v>
      </c>
      <c r="C29" s="162">
        <v>8634.3019999999997</v>
      </c>
      <c r="D29" s="15">
        <v>27907</v>
      </c>
      <c r="E29" s="15">
        <v>21796</v>
      </c>
      <c r="F29" s="15">
        <v>31009</v>
      </c>
      <c r="G29" s="10">
        <v>24753</v>
      </c>
      <c r="H29" s="10">
        <v>17372</v>
      </c>
      <c r="O29" s="3"/>
    </row>
    <row r="30" spans="1:15">
      <c r="A30" s="14" t="s">
        <v>40</v>
      </c>
      <c r="B30" s="158" t="s">
        <v>41</v>
      </c>
      <c r="C30" s="17">
        <f t="shared" ref="C30:G30" si="8">C27/C5*100</f>
        <v>3.7563434262886872</v>
      </c>
      <c r="D30" s="17">
        <f t="shared" si="8"/>
        <v>5.3981913463757332</v>
      </c>
      <c r="E30" s="17">
        <f t="shared" si="8"/>
        <v>4.1950131483718431</v>
      </c>
      <c r="F30" s="17">
        <f t="shared" si="8"/>
        <v>10.111824677470652</v>
      </c>
      <c r="G30" s="17">
        <f t="shared" si="8"/>
        <v>14.312428665323926</v>
      </c>
      <c r="H30" s="17">
        <f>H27/H5*100</f>
        <v>8.9695590367521678</v>
      </c>
      <c r="O30" s="3"/>
    </row>
    <row r="31" spans="1:15">
      <c r="A31" s="267" t="s">
        <v>280</v>
      </c>
      <c r="B31" s="158" t="s">
        <v>166</v>
      </c>
      <c r="C31" s="19">
        <f t="shared" ref="C31:G31" si="9">C27/(C$5-C$6)*100</f>
        <v>4.4548052551923201</v>
      </c>
      <c r="D31" s="19">
        <f t="shared" si="9"/>
        <v>6.3487964924741531</v>
      </c>
      <c r="E31" s="19">
        <f t="shared" si="9"/>
        <v>4.9381744715871054</v>
      </c>
      <c r="F31" s="19">
        <f t="shared" si="9"/>
        <v>11.928610798450835</v>
      </c>
      <c r="G31" s="19">
        <f t="shared" si="9"/>
        <v>16.943759689340382</v>
      </c>
      <c r="H31" s="19">
        <f>H27/(H$5-H$6)*100</f>
        <v>10.673925704697609</v>
      </c>
      <c r="O31" s="3"/>
    </row>
    <row r="32" spans="1:15" ht="12">
      <c r="A32" s="14" t="s">
        <v>281</v>
      </c>
      <c r="B32" s="161" t="s">
        <v>42</v>
      </c>
      <c r="C32" s="162">
        <v>130328.792</v>
      </c>
      <c r="D32" s="15">
        <v>114671.14277379692</v>
      </c>
      <c r="E32" s="15">
        <v>138639</v>
      </c>
      <c r="F32" s="15">
        <v>149667</v>
      </c>
      <c r="G32" s="10">
        <v>137895</v>
      </c>
      <c r="H32" s="10">
        <v>126989</v>
      </c>
      <c r="O32" s="3"/>
    </row>
    <row r="33" spans="1:15">
      <c r="A33" s="268" t="s">
        <v>282</v>
      </c>
      <c r="B33" s="165" t="s">
        <v>43</v>
      </c>
      <c r="C33" s="19">
        <f t="shared" ref="C33:G33" si="10">C32/C5*100</f>
        <v>7.1547522453660282</v>
      </c>
      <c r="D33" s="19">
        <f t="shared" si="10"/>
        <v>6.1999636485700078</v>
      </c>
      <c r="E33" s="19">
        <f t="shared" si="10"/>
        <v>7.1415362346462814</v>
      </c>
      <c r="F33" s="19">
        <f t="shared" si="10"/>
        <v>7.7526700032426472</v>
      </c>
      <c r="G33" s="19">
        <f t="shared" si="10"/>
        <v>7.3988728966047832</v>
      </c>
      <c r="H33" s="19">
        <f>H32/H5*100</f>
        <v>6.8496922997060619</v>
      </c>
      <c r="O33" s="3"/>
    </row>
    <row r="34" spans="1:15">
      <c r="A34" s="269" t="s">
        <v>283</v>
      </c>
      <c r="B34" s="166" t="s">
        <v>167</v>
      </c>
      <c r="C34" s="25">
        <f t="shared" ref="C34:G34" si="11">C32/(C$5-C$6)*100</f>
        <v>8.4851208436355776</v>
      </c>
      <c r="D34" s="25">
        <f t="shared" si="11"/>
        <v>7.2917584686833665</v>
      </c>
      <c r="E34" s="25">
        <f t="shared" si="11"/>
        <v>8.4066844785771355</v>
      </c>
      <c r="F34" s="25">
        <f t="shared" si="11"/>
        <v>9.1455880681505697</v>
      </c>
      <c r="G34" s="25">
        <f t="shared" si="11"/>
        <v>8.7591510332399558</v>
      </c>
      <c r="H34" s="25">
        <f>H32/(H$5-H$6)*100</f>
        <v>8.1512487300128971</v>
      </c>
      <c r="O34" s="3"/>
    </row>
    <row r="35" spans="1:15">
      <c r="A35" s="1" t="s">
        <v>284</v>
      </c>
      <c r="C35" s="27"/>
      <c r="D35" s="27"/>
      <c r="E35" s="368" t="s">
        <v>168</v>
      </c>
      <c r="F35" s="368"/>
      <c r="G35" s="368"/>
      <c r="H35" s="368"/>
      <c r="I35" s="368"/>
      <c r="J35" s="368"/>
      <c r="K35" s="368"/>
      <c r="L35" s="368"/>
      <c r="M35" s="368"/>
      <c r="N35" s="368"/>
    </row>
    <row r="36" spans="1:15">
      <c r="A36" s="1" t="s">
        <v>285</v>
      </c>
      <c r="E36" s="1" t="s">
        <v>44</v>
      </c>
    </row>
    <row r="37" spans="1:15">
      <c r="A37" s="1" t="s">
        <v>286</v>
      </c>
      <c r="E37" s="1" t="s">
        <v>45</v>
      </c>
    </row>
    <row r="38" spans="1:15">
      <c r="A38" s="1" t="s">
        <v>287</v>
      </c>
      <c r="E38" s="1" t="s">
        <v>46</v>
      </c>
    </row>
    <row r="39" spans="1:15">
      <c r="A39" s="29" t="s">
        <v>288</v>
      </c>
      <c r="E39" s="1"/>
      <c r="F39" s="28"/>
    </row>
    <row r="40" spans="1:15">
      <c r="A40" s="29" t="s">
        <v>47</v>
      </c>
      <c r="E40" s="1"/>
      <c r="F40" s="28"/>
    </row>
    <row r="42" spans="1:15" ht="13.15" customHeight="1">
      <c r="A42" s="264" t="s">
        <v>245</v>
      </c>
      <c r="L42" s="369" t="s">
        <v>48</v>
      </c>
      <c r="M42" s="369"/>
      <c r="N42" s="369"/>
    </row>
    <row r="43" spans="1:15">
      <c r="A43" s="5"/>
      <c r="B43" s="5"/>
      <c r="C43" s="6">
        <v>2016</v>
      </c>
      <c r="D43" s="7">
        <v>2015</v>
      </c>
      <c r="E43" s="6">
        <v>2014</v>
      </c>
      <c r="F43" s="30">
        <v>2013</v>
      </c>
      <c r="G43" s="30">
        <v>2012</v>
      </c>
      <c r="H43" s="30">
        <v>2011</v>
      </c>
      <c r="I43" s="30">
        <v>2010</v>
      </c>
      <c r="J43" s="30">
        <v>2009</v>
      </c>
      <c r="K43" s="30">
        <v>2008</v>
      </c>
      <c r="L43" s="30">
        <v>2007</v>
      </c>
      <c r="M43" s="30">
        <v>2006</v>
      </c>
      <c r="N43" s="332"/>
    </row>
    <row r="44" spans="1:15">
      <c r="A44" s="8" t="s">
        <v>49</v>
      </c>
      <c r="B44" s="8" t="s">
        <v>50</v>
      </c>
      <c r="C44" s="11">
        <v>2075070</v>
      </c>
      <c r="D44" s="11">
        <v>2196925</v>
      </c>
      <c r="E44" s="22">
        <v>2195795</v>
      </c>
      <c r="F44" s="31">
        <v>2254585</v>
      </c>
      <c r="G44" s="31">
        <v>2186177</v>
      </c>
      <c r="H44" s="31">
        <v>2071774</v>
      </c>
      <c r="I44" s="31">
        <v>2177802</v>
      </c>
      <c r="J44" s="31">
        <v>2278473</v>
      </c>
      <c r="K44" s="31">
        <v>2303569</v>
      </c>
      <c r="L44" s="31">
        <v>1801164</v>
      </c>
      <c r="M44" s="31">
        <v>1665946</v>
      </c>
    </row>
    <row r="45" spans="1:15">
      <c r="A45" s="12" t="s">
        <v>5</v>
      </c>
      <c r="B45" s="32" t="s">
        <v>6</v>
      </c>
      <c r="C45" s="11">
        <v>296028</v>
      </c>
      <c r="D45" s="11">
        <v>305697</v>
      </c>
      <c r="E45" s="22">
        <v>301365</v>
      </c>
      <c r="F45" s="33">
        <v>310798</v>
      </c>
      <c r="G45" s="33">
        <v>315549</v>
      </c>
      <c r="H45" s="33">
        <v>323375</v>
      </c>
      <c r="I45" s="33">
        <v>342527</v>
      </c>
      <c r="J45" s="33">
        <v>359743</v>
      </c>
      <c r="K45" s="33">
        <v>380691</v>
      </c>
      <c r="L45" s="33">
        <v>400555</v>
      </c>
      <c r="M45" s="33">
        <v>402321</v>
      </c>
    </row>
    <row r="46" spans="1:15">
      <c r="A46" s="12" t="s">
        <v>51</v>
      </c>
      <c r="B46" s="12" t="s">
        <v>52</v>
      </c>
      <c r="C46" s="11">
        <v>1779041</v>
      </c>
      <c r="D46" s="11">
        <v>1891227</v>
      </c>
      <c r="E46" s="22">
        <v>1894429</v>
      </c>
      <c r="F46" s="33">
        <v>1943786</v>
      </c>
      <c r="G46" s="33">
        <v>1870627</v>
      </c>
      <c r="H46" s="33">
        <v>1748398</v>
      </c>
      <c r="I46" s="33">
        <v>1835274</v>
      </c>
      <c r="J46" s="33">
        <v>1918730</v>
      </c>
      <c r="K46" s="33">
        <v>1922877</v>
      </c>
      <c r="L46" s="33">
        <v>1400608</v>
      </c>
      <c r="M46" s="33">
        <v>1263625</v>
      </c>
    </row>
    <row r="47" spans="1:15">
      <c r="A47" s="12" t="s">
        <v>53</v>
      </c>
      <c r="B47" s="12" t="s">
        <v>10</v>
      </c>
      <c r="C47" s="11">
        <v>861663</v>
      </c>
      <c r="D47" s="11">
        <v>923156</v>
      </c>
      <c r="E47" s="22">
        <v>950949</v>
      </c>
      <c r="F47" s="33">
        <v>976791</v>
      </c>
      <c r="G47" s="33">
        <v>958922</v>
      </c>
      <c r="H47" s="33">
        <v>895477</v>
      </c>
      <c r="I47" s="33">
        <v>972282</v>
      </c>
      <c r="J47" s="33">
        <v>1024078</v>
      </c>
      <c r="K47" s="33">
        <v>1012204</v>
      </c>
      <c r="L47" s="33">
        <v>678058</v>
      </c>
      <c r="M47" s="33">
        <v>585531</v>
      </c>
    </row>
    <row r="48" spans="1:15">
      <c r="A48" s="12" t="s">
        <v>54</v>
      </c>
      <c r="B48" s="32" t="s">
        <v>55</v>
      </c>
      <c r="C48" s="34">
        <f>C47/C46*100</f>
        <v>48.43412827472779</v>
      </c>
      <c r="D48" s="34">
        <v>48.8</v>
      </c>
      <c r="E48" s="3">
        <v>50.2</v>
      </c>
      <c r="F48" s="35">
        <v>50.3</v>
      </c>
      <c r="G48" s="35">
        <v>51.3</v>
      </c>
      <c r="H48" s="35">
        <v>51.2</v>
      </c>
      <c r="I48" s="35">
        <v>53</v>
      </c>
      <c r="J48" s="35">
        <v>53.4</v>
      </c>
      <c r="K48" s="35">
        <v>52.6</v>
      </c>
      <c r="L48" s="35">
        <v>48.4</v>
      </c>
      <c r="M48" s="35">
        <v>46.3</v>
      </c>
    </row>
    <row r="49" spans="1:13">
      <c r="A49" s="12" t="s">
        <v>15</v>
      </c>
      <c r="B49" s="12" t="s">
        <v>16</v>
      </c>
      <c r="C49" s="11">
        <v>917377</v>
      </c>
      <c r="D49" s="11">
        <v>968071</v>
      </c>
      <c r="E49" s="22">
        <v>943480</v>
      </c>
      <c r="F49" s="33">
        <v>966995</v>
      </c>
      <c r="G49" s="33">
        <v>911704</v>
      </c>
      <c r="H49" s="33">
        <v>852922</v>
      </c>
      <c r="I49" s="33">
        <v>862992</v>
      </c>
      <c r="J49" s="33">
        <v>894652</v>
      </c>
      <c r="K49" s="33">
        <v>910673</v>
      </c>
      <c r="L49" s="33">
        <v>722550</v>
      </c>
      <c r="M49" s="33">
        <v>678093</v>
      </c>
    </row>
    <row r="50" spans="1:13">
      <c r="A50" s="12" t="s">
        <v>56</v>
      </c>
      <c r="B50" s="32" t="s">
        <v>57</v>
      </c>
      <c r="C50" s="34">
        <f>C49/C46*100</f>
        <v>51.565815515212975</v>
      </c>
      <c r="D50" s="34">
        <f>D49/D46*100</f>
        <v>51.187456608857637</v>
      </c>
      <c r="E50" s="3">
        <v>49.8</v>
      </c>
      <c r="F50" s="35">
        <v>49.7</v>
      </c>
      <c r="G50" s="35">
        <v>48.7</v>
      </c>
      <c r="H50" s="35">
        <v>48.8</v>
      </c>
      <c r="I50" s="35">
        <v>47</v>
      </c>
      <c r="J50" s="35">
        <v>46.6</v>
      </c>
      <c r="K50" s="35">
        <v>47.4</v>
      </c>
      <c r="L50" s="35">
        <v>51.6</v>
      </c>
      <c r="M50" s="35">
        <v>53.7</v>
      </c>
    </row>
    <row r="51" spans="1:13" ht="22.5">
      <c r="A51" s="12" t="s">
        <v>20</v>
      </c>
      <c r="B51" s="36" t="s">
        <v>21</v>
      </c>
      <c r="C51" s="11">
        <v>775488</v>
      </c>
      <c r="D51" s="11">
        <v>843320</v>
      </c>
      <c r="E51" s="22">
        <v>828930</v>
      </c>
      <c r="F51" s="33">
        <v>824177</v>
      </c>
      <c r="G51" s="33">
        <v>758682</v>
      </c>
      <c r="H51" s="33">
        <v>710058</v>
      </c>
      <c r="I51" s="33">
        <v>711380</v>
      </c>
      <c r="J51" s="33">
        <v>766216</v>
      </c>
      <c r="K51" s="33">
        <v>764696</v>
      </c>
      <c r="L51" s="33">
        <v>601942</v>
      </c>
      <c r="M51" s="33">
        <v>561735</v>
      </c>
    </row>
    <row r="52" spans="1:13">
      <c r="A52" s="12" t="s">
        <v>58</v>
      </c>
      <c r="B52" s="32" t="s">
        <v>59</v>
      </c>
      <c r="C52" s="34">
        <f>C51/C46*100</f>
        <v>43.590226419739622</v>
      </c>
      <c r="D52" s="34">
        <f>D51/D46*100</f>
        <v>44.591156957890298</v>
      </c>
      <c r="E52" s="3">
        <v>43.8</v>
      </c>
      <c r="F52" s="35">
        <v>42.4</v>
      </c>
      <c r="G52" s="35">
        <v>40.6</v>
      </c>
      <c r="H52" s="35">
        <v>40.6</v>
      </c>
      <c r="I52" s="35">
        <v>38.799999999999997</v>
      </c>
      <c r="J52" s="35">
        <v>39.9</v>
      </c>
      <c r="K52" s="35">
        <v>39.799999999999997</v>
      </c>
      <c r="L52" s="35">
        <v>43</v>
      </c>
      <c r="M52" s="35">
        <v>44.5</v>
      </c>
    </row>
    <row r="53" spans="1:13">
      <c r="A53" s="12" t="s">
        <v>60</v>
      </c>
      <c r="B53" s="12" t="s">
        <v>61</v>
      </c>
      <c r="C53" s="11">
        <v>141889</v>
      </c>
      <c r="D53" s="11">
        <v>124751</v>
      </c>
      <c r="E53" s="22">
        <v>114549</v>
      </c>
      <c r="F53" s="33">
        <v>142818</v>
      </c>
      <c r="G53" s="33">
        <v>153022</v>
      </c>
      <c r="H53" s="33">
        <v>142864</v>
      </c>
      <c r="I53" s="33">
        <v>151612</v>
      </c>
      <c r="J53" s="33">
        <v>128435</v>
      </c>
      <c r="K53" s="33">
        <v>145977</v>
      </c>
      <c r="L53" s="33">
        <v>120608</v>
      </c>
      <c r="M53" s="33">
        <v>116358</v>
      </c>
    </row>
    <row r="54" spans="1:13">
      <c r="A54" s="12" t="s">
        <v>62</v>
      </c>
      <c r="B54" s="32" t="s">
        <v>63</v>
      </c>
      <c r="C54" s="34">
        <f>C53/C46*100</f>
        <v>7.9755890954733486</v>
      </c>
      <c r="D54" s="34">
        <f>D53/D46*100</f>
        <v>6.5962996509673353</v>
      </c>
      <c r="E54" s="37">
        <v>6</v>
      </c>
      <c r="F54" s="35">
        <v>7.3</v>
      </c>
      <c r="G54" s="35">
        <v>8.1999999999999993</v>
      </c>
      <c r="H54" s="35">
        <v>8.1999999999999993</v>
      </c>
      <c r="I54" s="35">
        <v>8.3000000000000007</v>
      </c>
      <c r="J54" s="35">
        <v>6.7</v>
      </c>
      <c r="K54" s="35">
        <v>7.6</v>
      </c>
      <c r="L54" s="35">
        <v>8.6</v>
      </c>
      <c r="M54" s="35">
        <v>9.1999999999999993</v>
      </c>
    </row>
    <row r="55" spans="1:13" ht="22.5">
      <c r="A55" s="12" t="s">
        <v>64</v>
      </c>
      <c r="B55" s="36" t="s">
        <v>65</v>
      </c>
      <c r="C55" s="11">
        <v>169915</v>
      </c>
      <c r="D55" s="11">
        <v>158537</v>
      </c>
      <c r="E55" s="22">
        <v>171542</v>
      </c>
      <c r="F55" s="33">
        <v>198086</v>
      </c>
      <c r="G55" s="33">
        <v>202675</v>
      </c>
      <c r="H55" s="33">
        <v>189812</v>
      </c>
      <c r="I55" s="33">
        <v>193600</v>
      </c>
      <c r="J55" s="33" t="s">
        <v>66</v>
      </c>
      <c r="K55" s="33" t="s">
        <v>66</v>
      </c>
      <c r="L55" s="33" t="s">
        <v>66</v>
      </c>
      <c r="M55" s="33" t="s">
        <v>66</v>
      </c>
    </row>
    <row r="56" spans="1:13" ht="22.5" customHeight="1">
      <c r="A56" s="36" t="s">
        <v>67</v>
      </c>
      <c r="B56" s="38" t="s">
        <v>68</v>
      </c>
      <c r="C56" s="34">
        <f>C55/C46*100</f>
        <v>9.5509322157274621</v>
      </c>
      <c r="D56" s="34">
        <f>D55/D46*100</f>
        <v>8.3827589178876991</v>
      </c>
      <c r="E56" s="3">
        <v>9.1</v>
      </c>
      <c r="F56" s="35">
        <v>10.199999999999999</v>
      </c>
      <c r="G56" s="35">
        <v>10.8</v>
      </c>
      <c r="H56" s="35">
        <v>10.9</v>
      </c>
      <c r="I56" s="35">
        <v>10.5</v>
      </c>
      <c r="J56" s="33" t="s">
        <v>66</v>
      </c>
      <c r="K56" s="33" t="s">
        <v>66</v>
      </c>
      <c r="L56" s="33" t="s">
        <v>66</v>
      </c>
      <c r="M56" s="33" t="s">
        <v>66</v>
      </c>
    </row>
    <row r="57" spans="1:13" ht="12" customHeight="1">
      <c r="A57" s="270" t="s">
        <v>246</v>
      </c>
      <c r="B57" s="23" t="s">
        <v>69</v>
      </c>
      <c r="C57" s="39">
        <v>11849</v>
      </c>
      <c r="D57" s="11">
        <v>16160</v>
      </c>
      <c r="E57" s="39">
        <v>2925</v>
      </c>
      <c r="F57" s="40">
        <v>1643</v>
      </c>
      <c r="G57" s="40">
        <v>-676</v>
      </c>
      <c r="H57" s="40">
        <v>10541</v>
      </c>
      <c r="I57" s="40">
        <v>9479</v>
      </c>
      <c r="J57" s="41">
        <v>8902</v>
      </c>
      <c r="K57" s="41">
        <v>11833</v>
      </c>
      <c r="L57" s="41">
        <v>10282</v>
      </c>
      <c r="M57" s="41">
        <v>8131</v>
      </c>
    </row>
    <row r="58" spans="1:13" ht="12">
      <c r="A58" s="12" t="s">
        <v>31</v>
      </c>
      <c r="B58" s="12" t="s">
        <v>32</v>
      </c>
      <c r="C58" s="41" t="s">
        <v>70</v>
      </c>
      <c r="D58" s="41" t="s">
        <v>66</v>
      </c>
      <c r="E58" s="33" t="s">
        <v>66</v>
      </c>
      <c r="F58" s="33" t="s">
        <v>66</v>
      </c>
      <c r="G58" s="33">
        <v>297185</v>
      </c>
      <c r="H58" s="33">
        <v>247602</v>
      </c>
      <c r="I58" s="33">
        <v>269392</v>
      </c>
      <c r="J58" s="33">
        <v>212838</v>
      </c>
      <c r="K58" s="33">
        <v>264620</v>
      </c>
      <c r="L58" s="33">
        <v>213129</v>
      </c>
      <c r="M58" s="33">
        <v>191161</v>
      </c>
    </row>
    <row r="59" spans="1:13" ht="12">
      <c r="A59" s="12" t="s">
        <v>71</v>
      </c>
      <c r="B59" s="12" t="s">
        <v>33</v>
      </c>
      <c r="C59" s="11">
        <v>253006</v>
      </c>
      <c r="D59" s="11">
        <v>258922</v>
      </c>
      <c r="E59" s="22">
        <v>273183</v>
      </c>
      <c r="F59" s="33">
        <v>301486</v>
      </c>
      <c r="G59" s="33">
        <v>307339</v>
      </c>
      <c r="H59" s="33" t="s">
        <v>66</v>
      </c>
      <c r="I59" s="33" t="s">
        <v>66</v>
      </c>
      <c r="J59" s="33" t="s">
        <v>66</v>
      </c>
      <c r="K59" s="33" t="s">
        <v>66</v>
      </c>
      <c r="L59" s="33" t="s">
        <v>66</v>
      </c>
      <c r="M59" s="33" t="s">
        <v>66</v>
      </c>
    </row>
    <row r="60" spans="1:13">
      <c r="A60" s="12" t="s">
        <v>72</v>
      </c>
      <c r="B60" s="12" t="s">
        <v>73</v>
      </c>
      <c r="C60" s="11">
        <v>140676</v>
      </c>
      <c r="D60" s="11">
        <v>128199</v>
      </c>
      <c r="E60" s="22">
        <v>94211</v>
      </c>
      <c r="F60" s="33">
        <v>132134</v>
      </c>
      <c r="G60" s="33">
        <v>138452</v>
      </c>
      <c r="H60" s="33">
        <v>136818</v>
      </c>
      <c r="I60" s="33">
        <v>140969</v>
      </c>
      <c r="J60" s="33">
        <v>144614</v>
      </c>
      <c r="K60" s="33">
        <v>103065</v>
      </c>
      <c r="L60" s="33">
        <v>123389</v>
      </c>
      <c r="M60" s="33">
        <v>120865</v>
      </c>
    </row>
    <row r="61" spans="1:13">
      <c r="A61" s="12" t="s">
        <v>74</v>
      </c>
      <c r="B61" s="32" t="s">
        <v>75</v>
      </c>
      <c r="C61" s="34">
        <f>C60/C46*100</f>
        <v>7.9074062936154927</v>
      </c>
      <c r="D61" s="34">
        <f>D60/D46*100</f>
        <v>6.7786151530197056</v>
      </c>
      <c r="E61" s="37">
        <v>5</v>
      </c>
      <c r="F61" s="35">
        <v>6.8</v>
      </c>
      <c r="G61" s="35">
        <v>7.4</v>
      </c>
      <c r="H61" s="35">
        <v>7.8</v>
      </c>
      <c r="I61" s="35">
        <v>7.7</v>
      </c>
      <c r="J61" s="35">
        <v>7.5</v>
      </c>
      <c r="K61" s="35">
        <v>5.4</v>
      </c>
      <c r="L61" s="35">
        <v>8.8000000000000007</v>
      </c>
      <c r="M61" s="35">
        <v>9.6</v>
      </c>
    </row>
    <row r="62" spans="1:13">
      <c r="A62" s="12" t="s">
        <v>76</v>
      </c>
      <c r="B62" s="12" t="s">
        <v>77</v>
      </c>
      <c r="C62" s="42">
        <v>118158</v>
      </c>
      <c r="D62" s="42">
        <v>-47329</v>
      </c>
      <c r="E62" s="22">
        <v>32392</v>
      </c>
      <c r="F62" s="33">
        <v>85656</v>
      </c>
      <c r="G62" s="33">
        <v>56198</v>
      </c>
      <c r="H62" s="33">
        <v>7407</v>
      </c>
      <c r="I62" s="33">
        <v>11394</v>
      </c>
      <c r="J62" s="33">
        <v>49172</v>
      </c>
      <c r="K62" s="33">
        <v>80182</v>
      </c>
      <c r="L62" s="33">
        <v>66713</v>
      </c>
      <c r="M62" s="33">
        <v>53512</v>
      </c>
    </row>
    <row r="63" spans="1:13">
      <c r="A63" s="12" t="s">
        <v>78</v>
      </c>
      <c r="B63" s="32" t="s">
        <v>79</v>
      </c>
      <c r="C63" s="43">
        <f>C62/C46*100</f>
        <v>6.6416681796540953</v>
      </c>
      <c r="D63" s="43">
        <f>D62/D46*100</f>
        <v>-2.5025552194421929</v>
      </c>
      <c r="E63" s="3">
        <v>1.7</v>
      </c>
      <c r="F63" s="35">
        <v>4.4000000000000004</v>
      </c>
      <c r="G63" s="35">
        <v>3</v>
      </c>
      <c r="H63" s="35">
        <v>0.4</v>
      </c>
      <c r="I63" s="35">
        <v>0.6</v>
      </c>
      <c r="J63" s="35">
        <v>2.6</v>
      </c>
      <c r="K63" s="35">
        <v>4.2</v>
      </c>
      <c r="L63" s="35">
        <v>4.8</v>
      </c>
      <c r="M63" s="35">
        <v>4.2</v>
      </c>
    </row>
    <row r="64" spans="1:13" ht="12">
      <c r="A64" s="12" t="s">
        <v>80</v>
      </c>
      <c r="B64" s="12" t="s">
        <v>81</v>
      </c>
      <c r="C64" s="11">
        <v>113880</v>
      </c>
      <c r="D64" s="11">
        <v>107063</v>
      </c>
      <c r="E64" s="22">
        <v>108779</v>
      </c>
      <c r="F64" s="33">
        <v>115426</v>
      </c>
      <c r="G64" s="33">
        <v>112868</v>
      </c>
      <c r="H64" s="33" t="s">
        <v>66</v>
      </c>
      <c r="I64" s="33" t="s">
        <v>66</v>
      </c>
      <c r="J64" s="33" t="s">
        <v>66</v>
      </c>
      <c r="K64" s="33" t="s">
        <v>66</v>
      </c>
      <c r="L64" s="33" t="s">
        <v>66</v>
      </c>
      <c r="M64" s="33" t="s">
        <v>66</v>
      </c>
    </row>
    <row r="65" spans="1:14" ht="22.5">
      <c r="A65" s="44" t="s">
        <v>82</v>
      </c>
      <c r="B65" s="45" t="s">
        <v>83</v>
      </c>
      <c r="C65" s="46">
        <f>C64/C46*100</f>
        <v>6.401201546226309</v>
      </c>
      <c r="D65" s="46">
        <f>D64/D46*100</f>
        <v>5.6610338156128277</v>
      </c>
      <c r="E65" s="261">
        <v>5.7</v>
      </c>
      <c r="F65" s="47">
        <v>5.9</v>
      </c>
      <c r="G65" s="47">
        <v>6</v>
      </c>
      <c r="H65" s="48" t="s">
        <v>66</v>
      </c>
      <c r="I65" s="48" t="s">
        <v>66</v>
      </c>
      <c r="J65" s="48" t="s">
        <v>66</v>
      </c>
      <c r="K65" s="48" t="s">
        <v>66</v>
      </c>
      <c r="L65" s="48" t="s">
        <v>66</v>
      </c>
      <c r="M65" s="48" t="s">
        <v>66</v>
      </c>
    </row>
    <row r="66" spans="1:14" ht="45.2" customHeight="1">
      <c r="A66" s="370" t="s">
        <v>84</v>
      </c>
      <c r="B66" s="368"/>
      <c r="C66" s="368"/>
      <c r="D66" s="368"/>
      <c r="E66" s="368"/>
      <c r="F66" s="368"/>
      <c r="G66" s="368"/>
      <c r="H66" s="368"/>
      <c r="I66" s="368"/>
      <c r="J66" s="368"/>
      <c r="K66" s="368"/>
      <c r="L66" s="368"/>
      <c r="M66" s="368"/>
      <c r="N66" s="368"/>
    </row>
    <row r="67" spans="1:14" ht="55.5" customHeight="1">
      <c r="A67" s="370" t="s">
        <v>85</v>
      </c>
      <c r="B67" s="368"/>
      <c r="C67" s="368"/>
      <c r="D67" s="368"/>
      <c r="E67" s="368"/>
      <c r="F67" s="368"/>
      <c r="G67" s="368"/>
      <c r="H67" s="368"/>
      <c r="I67" s="368"/>
      <c r="J67" s="368"/>
      <c r="K67" s="368"/>
      <c r="L67" s="368"/>
      <c r="M67" s="368"/>
      <c r="N67" s="368"/>
    </row>
  </sheetData>
  <mergeCells count="4">
    <mergeCell ref="E35:N35"/>
    <mergeCell ref="L42:N42"/>
    <mergeCell ref="A66:N66"/>
    <mergeCell ref="A67:N67"/>
  </mergeCells>
  <phoneticPr fontId="13"/>
  <pageMargins left="0.70866141732283472" right="0.70866141732283472" top="0.74803149606299213" bottom="0.74803149606299213" header="0.31496062992125984" footer="0.31496062992125984"/>
  <pageSetup paperSize="9" scale="69" orientation="landscape" r:id="rId1"/>
  <rowBreaks count="1" manualBreakCount="1">
    <brk id="4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1"/>
  <sheetViews>
    <sheetView zoomScale="130" zoomScaleNormal="130" zoomScaleSheetLayoutView="110" workbookViewId="0"/>
  </sheetViews>
  <sheetFormatPr defaultColWidth="9.125" defaultRowHeight="11.25"/>
  <cols>
    <col min="1" max="1" width="15" style="1" customWidth="1"/>
    <col min="2" max="2" width="29.375" style="1" customWidth="1"/>
    <col min="3" max="3" width="7.625" style="1" customWidth="1"/>
    <col min="4" max="8" width="8.375" style="2" customWidth="1"/>
    <col min="9" max="9" width="7.625" style="2" customWidth="1"/>
    <col min="10" max="10" width="6.625" style="2" customWidth="1"/>
    <col min="11" max="11" width="6.625" style="3" bestFit="1" customWidth="1"/>
    <col min="12" max="12" width="7.125" style="3" bestFit="1" customWidth="1"/>
    <col min="13" max="15" width="6.625" style="3" bestFit="1" customWidth="1"/>
    <col min="16" max="16" width="7.125" style="3" bestFit="1" customWidth="1"/>
    <col min="17" max="18" width="6.625" style="3" bestFit="1" customWidth="1"/>
    <col min="19" max="24" width="6.625" style="1" bestFit="1" customWidth="1"/>
    <col min="25" max="16384" width="9.125" style="1"/>
  </cols>
  <sheetData>
    <row r="1" spans="1:24" ht="12.75">
      <c r="A1" s="264" t="s">
        <v>244</v>
      </c>
    </row>
    <row r="3" spans="1:24">
      <c r="A3" s="281" t="s">
        <v>2</v>
      </c>
      <c r="B3" s="235"/>
      <c r="C3" s="235"/>
      <c r="D3" s="235"/>
      <c r="E3" s="235"/>
      <c r="F3" s="235"/>
      <c r="G3" s="235"/>
      <c r="H3" s="235"/>
      <c r="I3" s="307" t="s">
        <v>384</v>
      </c>
      <c r="J3" s="275"/>
      <c r="K3" s="235"/>
      <c r="L3" s="235"/>
      <c r="M3" s="235"/>
      <c r="N3" s="235"/>
      <c r="O3" s="235"/>
      <c r="P3" s="235"/>
      <c r="Q3" s="235"/>
      <c r="R3" s="235"/>
      <c r="S3" s="235"/>
      <c r="T3" s="235"/>
      <c r="U3" s="235"/>
      <c r="V3" s="235"/>
      <c r="W3" s="235"/>
      <c r="X3" s="235"/>
    </row>
    <row r="4" spans="1:24">
      <c r="A4" s="276"/>
      <c r="B4" s="276"/>
      <c r="C4" s="385">
        <v>2022</v>
      </c>
      <c r="D4" s="154">
        <v>2022</v>
      </c>
      <c r="E4" s="154">
        <v>2022</v>
      </c>
      <c r="F4" s="154">
        <v>2021</v>
      </c>
      <c r="G4" s="154">
        <v>2021</v>
      </c>
      <c r="H4" s="154">
        <v>2021</v>
      </c>
      <c r="I4" s="154">
        <v>2021</v>
      </c>
      <c r="J4" s="154">
        <v>2020</v>
      </c>
      <c r="K4" s="154">
        <v>2020</v>
      </c>
      <c r="L4" s="154">
        <v>2020</v>
      </c>
      <c r="M4" s="276">
        <v>2020</v>
      </c>
      <c r="N4" s="276">
        <v>2019</v>
      </c>
      <c r="O4" s="276">
        <v>2019</v>
      </c>
      <c r="P4" s="276">
        <v>2019</v>
      </c>
      <c r="Q4" s="276">
        <v>2019</v>
      </c>
      <c r="R4" s="276">
        <v>2018</v>
      </c>
      <c r="S4" s="276">
        <v>2018</v>
      </c>
      <c r="T4" s="276">
        <v>2018</v>
      </c>
      <c r="U4" s="276">
        <v>2018</v>
      </c>
      <c r="V4" s="276">
        <v>2017</v>
      </c>
      <c r="W4" s="276">
        <v>2017</v>
      </c>
      <c r="X4" s="276">
        <v>2017</v>
      </c>
    </row>
    <row r="5" spans="1:24">
      <c r="A5" s="277"/>
      <c r="B5" s="277"/>
      <c r="C5" s="367" t="s">
        <v>378</v>
      </c>
      <c r="D5" s="277" t="s">
        <v>232</v>
      </c>
      <c r="E5" s="277" t="s">
        <v>400</v>
      </c>
      <c r="F5" s="277" t="s">
        <v>383</v>
      </c>
      <c r="G5" s="277" t="s">
        <v>381</v>
      </c>
      <c r="H5" s="277" t="s">
        <v>232</v>
      </c>
      <c r="I5" s="277" t="s">
        <v>380</v>
      </c>
      <c r="J5" s="277" t="s">
        <v>379</v>
      </c>
      <c r="K5" s="277" t="s">
        <v>378</v>
      </c>
      <c r="L5" s="277" t="s">
        <v>377</v>
      </c>
      <c r="M5" s="277" t="s">
        <v>380</v>
      </c>
      <c r="N5" s="277" t="s">
        <v>379</v>
      </c>
      <c r="O5" s="277" t="s">
        <v>378</v>
      </c>
      <c r="P5" s="277" t="s">
        <v>377</v>
      </c>
      <c r="Q5" s="277" t="s">
        <v>380</v>
      </c>
      <c r="R5" s="277" t="s">
        <v>379</v>
      </c>
      <c r="S5" s="277" t="s">
        <v>378</v>
      </c>
      <c r="T5" s="277" t="s">
        <v>377</v>
      </c>
      <c r="U5" s="277" t="s">
        <v>380</v>
      </c>
      <c r="V5" s="277" t="s">
        <v>379</v>
      </c>
      <c r="W5" s="277" t="s">
        <v>378</v>
      </c>
      <c r="X5" s="277" t="s">
        <v>377</v>
      </c>
    </row>
    <row r="6" spans="1:24">
      <c r="A6" s="12" t="s">
        <v>289</v>
      </c>
      <c r="B6" s="271" t="s">
        <v>233</v>
      </c>
      <c r="C6" s="386">
        <v>540106</v>
      </c>
      <c r="D6" s="15">
        <v>500303</v>
      </c>
      <c r="E6" s="15">
        <v>416745</v>
      </c>
      <c r="F6" s="15">
        <v>495023</v>
      </c>
      <c r="G6" s="15">
        <v>462523</v>
      </c>
      <c r="H6" s="15">
        <v>454722</v>
      </c>
      <c r="I6" s="272">
        <v>409302</v>
      </c>
      <c r="J6" s="272">
        <v>489863</v>
      </c>
      <c r="K6" s="272">
        <v>487213</v>
      </c>
      <c r="L6" s="272">
        <v>447920</v>
      </c>
      <c r="M6" s="272">
        <v>424549</v>
      </c>
      <c r="N6" s="272">
        <v>503470</v>
      </c>
      <c r="O6" s="272">
        <v>508025</v>
      </c>
      <c r="P6" s="272">
        <v>495479</v>
      </c>
      <c r="Q6" s="272">
        <v>434331</v>
      </c>
      <c r="R6" s="272">
        <v>509798</v>
      </c>
      <c r="S6" s="272">
        <v>502480</v>
      </c>
      <c r="T6" s="272">
        <v>487043</v>
      </c>
      <c r="U6" s="272">
        <v>431201</v>
      </c>
      <c r="V6" s="272">
        <v>508414</v>
      </c>
      <c r="W6" s="272">
        <v>477161</v>
      </c>
      <c r="X6" s="272">
        <v>463713</v>
      </c>
    </row>
    <row r="7" spans="1:24">
      <c r="A7" s="12" t="s">
        <v>247</v>
      </c>
      <c r="B7" s="271" t="s">
        <v>234</v>
      </c>
      <c r="C7" s="386">
        <v>241211</v>
      </c>
      <c r="D7" s="13">
        <v>229081</v>
      </c>
      <c r="E7" s="13">
        <v>186367</v>
      </c>
      <c r="F7" s="13">
        <v>224534</v>
      </c>
      <c r="G7" s="13">
        <v>209264</v>
      </c>
      <c r="H7" s="13">
        <v>207232</v>
      </c>
      <c r="I7" s="272">
        <v>181812</v>
      </c>
      <c r="J7" s="272">
        <v>213036</v>
      </c>
      <c r="K7" s="272">
        <v>217106</v>
      </c>
      <c r="L7" s="273">
        <v>188122</v>
      </c>
      <c r="M7" s="272">
        <v>185619</v>
      </c>
      <c r="N7" s="272">
        <v>217060</v>
      </c>
      <c r="O7" s="272">
        <v>220764</v>
      </c>
      <c r="P7" s="273">
        <v>218482</v>
      </c>
      <c r="Q7" s="272">
        <v>191255</v>
      </c>
      <c r="R7" s="272">
        <v>219267</v>
      </c>
      <c r="S7" s="272">
        <v>216126</v>
      </c>
      <c r="T7" s="272">
        <v>212072</v>
      </c>
      <c r="U7" s="272">
        <v>185904</v>
      </c>
      <c r="V7" s="272">
        <v>218577</v>
      </c>
      <c r="W7" s="272">
        <v>209812</v>
      </c>
      <c r="X7" s="272">
        <v>202867</v>
      </c>
    </row>
    <row r="8" spans="1:24">
      <c r="A8" s="12" t="s">
        <v>290</v>
      </c>
      <c r="B8" s="271" t="s">
        <v>235</v>
      </c>
      <c r="C8" s="387">
        <v>44.7</v>
      </c>
      <c r="D8" s="321">
        <v>45.8</v>
      </c>
      <c r="E8" s="321">
        <v>44.7</v>
      </c>
      <c r="F8" s="321">
        <v>45.4</v>
      </c>
      <c r="G8" s="321">
        <v>45.2</v>
      </c>
      <c r="H8" s="321">
        <v>45.6</v>
      </c>
      <c r="I8" s="274">
        <v>44.4</v>
      </c>
      <c r="J8" s="274">
        <v>43.5</v>
      </c>
      <c r="K8" s="274">
        <v>44.6</v>
      </c>
      <c r="L8" s="274">
        <v>42</v>
      </c>
      <c r="M8" s="274">
        <v>43.7</v>
      </c>
      <c r="N8" s="274">
        <v>43.1</v>
      </c>
      <c r="O8" s="274">
        <v>43.5</v>
      </c>
      <c r="P8" s="274">
        <v>44.1</v>
      </c>
      <c r="Q8" s="274">
        <v>44</v>
      </c>
      <c r="R8" s="274">
        <v>43</v>
      </c>
      <c r="S8" s="274">
        <v>43</v>
      </c>
      <c r="T8" s="274">
        <v>43.5</v>
      </c>
      <c r="U8" s="274">
        <v>43.1</v>
      </c>
      <c r="V8" s="274">
        <v>43</v>
      </c>
      <c r="W8" s="274">
        <v>44</v>
      </c>
      <c r="X8" s="274">
        <v>43.7</v>
      </c>
    </row>
    <row r="9" spans="1:24">
      <c r="A9" s="12" t="s">
        <v>291</v>
      </c>
      <c r="B9" s="271" t="s">
        <v>236</v>
      </c>
      <c r="C9" s="386">
        <v>63075</v>
      </c>
      <c r="D9" s="15">
        <v>46165</v>
      </c>
      <c r="E9" s="15">
        <v>25915</v>
      </c>
      <c r="F9" s="15">
        <v>47442</v>
      </c>
      <c r="G9" s="15">
        <v>46074</v>
      </c>
      <c r="H9" s="15">
        <v>38772</v>
      </c>
      <c r="I9" s="272">
        <v>33142</v>
      </c>
      <c r="J9" s="272">
        <v>31839</v>
      </c>
      <c r="K9" s="272">
        <v>60416</v>
      </c>
      <c r="L9" s="272">
        <v>37073</v>
      </c>
      <c r="M9" s="272">
        <v>32787</v>
      </c>
      <c r="N9" s="272">
        <v>42315</v>
      </c>
      <c r="O9" s="272">
        <v>57612</v>
      </c>
      <c r="P9" s="272">
        <v>53970</v>
      </c>
      <c r="Q9" s="272">
        <v>36857</v>
      </c>
      <c r="R9" s="272">
        <v>52087</v>
      </c>
      <c r="S9" s="272">
        <v>60766</v>
      </c>
      <c r="T9" s="272">
        <v>49407</v>
      </c>
      <c r="U9" s="272">
        <v>37067</v>
      </c>
      <c r="V9" s="272">
        <v>45659</v>
      </c>
      <c r="W9" s="272">
        <v>59044</v>
      </c>
      <c r="X9" s="272">
        <v>51594</v>
      </c>
    </row>
    <row r="10" spans="1:24">
      <c r="A10" s="12" t="s">
        <v>292</v>
      </c>
      <c r="B10" s="271" t="s">
        <v>237</v>
      </c>
      <c r="C10" s="387">
        <v>11.7</v>
      </c>
      <c r="D10" s="16">
        <v>9.1999999999999993</v>
      </c>
      <c r="E10" s="16">
        <v>6.2</v>
      </c>
      <c r="F10" s="16">
        <v>9.6</v>
      </c>
      <c r="G10" s="16">
        <v>10</v>
      </c>
      <c r="H10" s="16">
        <v>8.5</v>
      </c>
      <c r="I10" s="274">
        <v>8.1</v>
      </c>
      <c r="J10" s="274">
        <v>6.5</v>
      </c>
      <c r="K10" s="274">
        <v>12.4</v>
      </c>
      <c r="L10" s="274">
        <v>8.3000000000000007</v>
      </c>
      <c r="M10" s="274">
        <v>7.7</v>
      </c>
      <c r="N10" s="274">
        <v>8.4</v>
      </c>
      <c r="O10" s="274">
        <v>11.3</v>
      </c>
      <c r="P10" s="274">
        <v>10.9</v>
      </c>
      <c r="Q10" s="274">
        <v>8.5</v>
      </c>
      <c r="R10" s="274">
        <v>10.199999999999999</v>
      </c>
      <c r="S10" s="274">
        <v>12.1</v>
      </c>
      <c r="T10" s="274">
        <v>10.1</v>
      </c>
      <c r="U10" s="274">
        <v>8.6</v>
      </c>
      <c r="V10" s="274">
        <v>9</v>
      </c>
      <c r="W10" s="274">
        <v>12.4</v>
      </c>
      <c r="X10" s="274">
        <v>11.1</v>
      </c>
    </row>
    <row r="11" spans="1:24">
      <c r="A11" s="12" t="s">
        <v>293</v>
      </c>
      <c r="B11" s="271" t="s">
        <v>238</v>
      </c>
      <c r="C11" s="386">
        <v>52294</v>
      </c>
      <c r="D11" s="324">
        <v>55315</v>
      </c>
      <c r="E11" s="324">
        <v>20822</v>
      </c>
      <c r="F11" s="324">
        <v>-10391</v>
      </c>
      <c r="G11" s="324">
        <v>36651</v>
      </c>
      <c r="H11" s="324">
        <v>13810</v>
      </c>
      <c r="I11" s="272">
        <v>28014</v>
      </c>
      <c r="J11" s="272">
        <v>-1410</v>
      </c>
      <c r="K11" s="272">
        <v>54888</v>
      </c>
      <c r="L11" s="272">
        <v>23370</v>
      </c>
      <c r="M11" s="272">
        <v>26071</v>
      </c>
      <c r="N11" s="272">
        <v>26668</v>
      </c>
      <c r="O11" s="272">
        <v>48125</v>
      </c>
      <c r="P11" s="272">
        <v>42727</v>
      </c>
      <c r="Q11" s="272">
        <v>-29793</v>
      </c>
      <c r="R11" s="272">
        <v>38266</v>
      </c>
      <c r="S11" s="272">
        <v>60046</v>
      </c>
      <c r="T11" s="272">
        <v>50001</v>
      </c>
      <c r="U11" s="272">
        <v>50009</v>
      </c>
      <c r="V11" s="272">
        <v>39668</v>
      </c>
      <c r="W11" s="272">
        <v>56434</v>
      </c>
      <c r="X11" s="272">
        <v>75490</v>
      </c>
    </row>
    <row r="12" spans="1:24">
      <c r="A12" s="12" t="s">
        <v>294</v>
      </c>
      <c r="B12" s="271" t="s">
        <v>239</v>
      </c>
      <c r="C12" s="387">
        <v>9.6999999999999993</v>
      </c>
      <c r="D12" s="356">
        <v>11.1</v>
      </c>
      <c r="E12" s="356">
        <v>5</v>
      </c>
      <c r="F12" s="274">
        <v>-2.1</v>
      </c>
      <c r="G12" s="322">
        <v>7.9</v>
      </c>
      <c r="H12" s="322">
        <v>3</v>
      </c>
      <c r="I12" s="274">
        <v>6.8</v>
      </c>
      <c r="J12" s="274">
        <v>-0.3</v>
      </c>
      <c r="K12" s="274">
        <v>11.3</v>
      </c>
      <c r="L12" s="274">
        <v>5.2</v>
      </c>
      <c r="M12" s="274">
        <v>6.1</v>
      </c>
      <c r="N12" s="274">
        <v>5.3</v>
      </c>
      <c r="O12" s="274">
        <v>9.5</v>
      </c>
      <c r="P12" s="274">
        <v>8.6</v>
      </c>
      <c r="Q12" s="274">
        <v>-6.9</v>
      </c>
      <c r="R12" s="274">
        <v>7.5</v>
      </c>
      <c r="S12" s="274">
        <v>11.9</v>
      </c>
      <c r="T12" s="274">
        <v>10.3</v>
      </c>
      <c r="U12" s="274">
        <v>11.6</v>
      </c>
      <c r="V12" s="274">
        <v>7.8</v>
      </c>
      <c r="W12" s="274">
        <v>11.8</v>
      </c>
      <c r="X12" s="274">
        <v>16.3</v>
      </c>
    </row>
    <row r="13" spans="1:24">
      <c r="A13" s="12" t="s">
        <v>295</v>
      </c>
      <c r="B13" s="271" t="s">
        <v>240</v>
      </c>
      <c r="C13" s="386">
        <v>109067</v>
      </c>
      <c r="D13" s="323">
        <v>66737</v>
      </c>
      <c r="E13" s="323">
        <v>28510</v>
      </c>
      <c r="F13" s="323">
        <v>-731</v>
      </c>
      <c r="G13" s="323">
        <v>43839</v>
      </c>
      <c r="H13" s="323">
        <v>22948</v>
      </c>
      <c r="I13" s="272">
        <v>33561</v>
      </c>
      <c r="J13" s="272">
        <v>9349</v>
      </c>
      <c r="K13" s="272">
        <v>59200</v>
      </c>
      <c r="L13" s="15">
        <v>23463</v>
      </c>
      <c r="M13" s="272">
        <v>32538</v>
      </c>
      <c r="N13" s="272">
        <v>39335</v>
      </c>
      <c r="O13" s="272">
        <v>54832</v>
      </c>
      <c r="P13" s="15">
        <v>-9882</v>
      </c>
      <c r="Q13" s="272">
        <v>32538</v>
      </c>
      <c r="R13" s="272">
        <v>48194</v>
      </c>
      <c r="S13" s="272">
        <v>67095</v>
      </c>
      <c r="T13" s="272">
        <v>56961</v>
      </c>
      <c r="U13" s="272">
        <v>74602</v>
      </c>
      <c r="V13" s="272">
        <v>42974</v>
      </c>
      <c r="W13" s="272">
        <v>67678</v>
      </c>
      <c r="X13" s="272">
        <v>78798</v>
      </c>
    </row>
    <row r="14" spans="1:24">
      <c r="A14" s="267" t="s">
        <v>296</v>
      </c>
      <c r="B14" s="271" t="s">
        <v>241</v>
      </c>
      <c r="C14" s="387">
        <v>20.2</v>
      </c>
      <c r="D14" s="356">
        <v>13.3</v>
      </c>
      <c r="E14" s="356">
        <v>6.8</v>
      </c>
      <c r="F14" s="274">
        <v>-0.1</v>
      </c>
      <c r="G14" s="321">
        <v>9.5</v>
      </c>
      <c r="H14" s="321">
        <v>5</v>
      </c>
      <c r="I14" s="274">
        <v>8.1999999999999993</v>
      </c>
      <c r="J14" s="274">
        <v>1.9</v>
      </c>
      <c r="K14" s="274">
        <v>12.2</v>
      </c>
      <c r="L14" s="274">
        <v>5.2</v>
      </c>
      <c r="M14" s="274">
        <v>7.7</v>
      </c>
      <c r="N14" s="274">
        <v>7.8</v>
      </c>
      <c r="O14" s="274">
        <v>10.8</v>
      </c>
      <c r="P14" s="274">
        <v>-2</v>
      </c>
      <c r="Q14" s="274">
        <v>7.5</v>
      </c>
      <c r="R14" s="274">
        <v>9.5</v>
      </c>
      <c r="S14" s="274">
        <v>13.4</v>
      </c>
      <c r="T14" s="274">
        <v>11.7</v>
      </c>
      <c r="U14" s="274">
        <v>17.3</v>
      </c>
      <c r="V14" s="274">
        <v>8.5</v>
      </c>
      <c r="W14" s="274">
        <v>14.2</v>
      </c>
      <c r="X14" s="274">
        <v>17</v>
      </c>
    </row>
    <row r="15" spans="1:24">
      <c r="A15" s="14" t="s">
        <v>297</v>
      </c>
      <c r="B15" s="271" t="s">
        <v>242</v>
      </c>
      <c r="C15" s="386">
        <v>79738</v>
      </c>
      <c r="D15" s="21">
        <v>55613</v>
      </c>
      <c r="E15" s="21">
        <v>25426</v>
      </c>
      <c r="F15" s="21">
        <v>-1105</v>
      </c>
      <c r="G15" s="21">
        <v>31981</v>
      </c>
      <c r="H15" s="21">
        <v>13405</v>
      </c>
      <c r="I15" s="272">
        <v>24143</v>
      </c>
      <c r="J15" s="272">
        <v>5762</v>
      </c>
      <c r="K15" s="272">
        <v>45399</v>
      </c>
      <c r="L15" s="272">
        <v>20351</v>
      </c>
      <c r="M15" s="272">
        <v>28330</v>
      </c>
      <c r="N15" s="272">
        <v>31955</v>
      </c>
      <c r="O15" s="272">
        <v>38126</v>
      </c>
      <c r="P15" s="272">
        <v>-16973</v>
      </c>
      <c r="Q15" s="272">
        <v>28330</v>
      </c>
      <c r="R15" s="272">
        <v>39343</v>
      </c>
      <c r="S15" s="272">
        <v>49399</v>
      </c>
      <c r="T15" s="272">
        <v>43496</v>
      </c>
      <c r="U15" s="272">
        <v>62973</v>
      </c>
      <c r="V15" s="272">
        <v>32931</v>
      </c>
      <c r="W15" s="272">
        <v>52194</v>
      </c>
      <c r="X15" s="272">
        <v>152397</v>
      </c>
    </row>
    <row r="16" spans="1:24">
      <c r="A16" s="278" t="s">
        <v>298</v>
      </c>
      <c r="B16" s="279" t="s">
        <v>243</v>
      </c>
      <c r="C16" s="388">
        <v>14.8</v>
      </c>
      <c r="D16" s="357">
        <v>11.1</v>
      </c>
      <c r="E16" s="357">
        <v>6.1</v>
      </c>
      <c r="F16" s="280">
        <v>-0.2</v>
      </c>
      <c r="G16" s="24">
        <v>6.9</v>
      </c>
      <c r="H16" s="24">
        <v>1.1000000000000001</v>
      </c>
      <c r="I16" s="280">
        <v>7.9</v>
      </c>
      <c r="J16" s="280">
        <v>1.2</v>
      </c>
      <c r="K16" s="280">
        <v>9.3000000000000007</v>
      </c>
      <c r="L16" s="280">
        <v>4.5</v>
      </c>
      <c r="M16" s="280">
        <v>6.7</v>
      </c>
      <c r="N16" s="280">
        <v>6.3</v>
      </c>
      <c r="O16" s="280">
        <v>7.5</v>
      </c>
      <c r="P16" s="280">
        <v>-3.4</v>
      </c>
      <c r="Q16" s="280">
        <v>6.5</v>
      </c>
      <c r="R16" s="280">
        <v>7.71</v>
      </c>
      <c r="S16" s="280">
        <v>9.8000000000000007</v>
      </c>
      <c r="T16" s="280">
        <v>8.9</v>
      </c>
      <c r="U16" s="280">
        <v>14.6</v>
      </c>
      <c r="V16" s="280">
        <v>6.5</v>
      </c>
      <c r="W16" s="280">
        <v>10.9</v>
      </c>
      <c r="X16" s="280">
        <v>32.9</v>
      </c>
    </row>
    <row r="17" spans="1:10">
      <c r="I17" s="1"/>
    </row>
    <row r="18" spans="1:10">
      <c r="D18" s="27"/>
      <c r="E18" s="27"/>
      <c r="F18" s="27"/>
      <c r="G18" s="27"/>
      <c r="H18" s="27"/>
      <c r="I18" s="1"/>
    </row>
    <row r="19" spans="1:10">
      <c r="B19" s="326"/>
      <c r="C19" s="326"/>
      <c r="D19" s="27"/>
      <c r="E19" s="27"/>
      <c r="F19" s="27"/>
      <c r="G19" s="27"/>
      <c r="H19" s="27"/>
      <c r="I19" s="1"/>
    </row>
    <row r="20" spans="1:10">
      <c r="A20" s="29"/>
      <c r="B20" s="327"/>
      <c r="C20" s="327"/>
      <c r="I20" s="1"/>
      <c r="J20" s="28"/>
    </row>
    <row r="21" spans="1:10">
      <c r="A21" s="29"/>
      <c r="I21" s="1"/>
      <c r="J21" s="28"/>
    </row>
  </sheetData>
  <phoneticPr fontId="15"/>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109"/>
  <sheetViews>
    <sheetView showGridLines="0" zoomScale="85" zoomScaleNormal="85" zoomScaleSheetLayoutView="110" workbookViewId="0"/>
  </sheetViews>
  <sheetFormatPr defaultColWidth="9" defaultRowHeight="11.25"/>
  <cols>
    <col min="1" max="1" width="29.375" style="50" customWidth="1"/>
    <col min="2" max="2" width="36.625" style="50" customWidth="1"/>
    <col min="3" max="6" width="9.375" style="50" customWidth="1"/>
    <col min="7" max="8" width="9.375" style="234" customWidth="1"/>
    <col min="9" max="9" width="12.125" style="50" customWidth="1"/>
    <col min="10" max="10" width="11.5" style="50" bestFit="1" customWidth="1"/>
    <col min="11" max="12" width="7" style="50" customWidth="1"/>
    <col min="13" max="13" width="7.625" style="50" customWidth="1"/>
    <col min="14" max="14" width="8.125" style="50" customWidth="1"/>
    <col min="15" max="15" width="7.125" style="50" customWidth="1"/>
    <col min="16" max="16384" width="9" style="50"/>
  </cols>
  <sheetData>
    <row r="1" spans="1:11">
      <c r="A1" s="49" t="s">
        <v>86</v>
      </c>
      <c r="C1" s="51"/>
      <c r="D1" s="51"/>
    </row>
    <row r="2" spans="1:11">
      <c r="A2" s="49"/>
      <c r="C2" s="51"/>
      <c r="D2" s="51"/>
    </row>
    <row r="3" spans="1:11">
      <c r="A3" s="49"/>
      <c r="C3" s="51"/>
      <c r="D3" s="51"/>
    </row>
    <row r="4" spans="1:11">
      <c r="A4" s="264" t="s">
        <v>2</v>
      </c>
      <c r="B4" s="1"/>
      <c r="C4" s="1"/>
      <c r="D4" s="1"/>
      <c r="E4" s="261"/>
      <c r="G4" s="234" t="s">
        <v>48</v>
      </c>
    </row>
    <row r="5" spans="1:11">
      <c r="A5" s="52"/>
      <c r="B5" s="53"/>
      <c r="C5" s="168">
        <v>2021</v>
      </c>
      <c r="D5" s="54">
        <v>2020</v>
      </c>
      <c r="E5" s="54" t="s">
        <v>227</v>
      </c>
      <c r="F5" s="54">
        <v>2018</v>
      </c>
      <c r="G5" s="55" t="s">
        <v>226</v>
      </c>
      <c r="H5" s="54">
        <v>2016</v>
      </c>
    </row>
    <row r="6" spans="1:11">
      <c r="A6" s="59" t="s">
        <v>299</v>
      </c>
      <c r="B6" s="56" t="s">
        <v>4</v>
      </c>
      <c r="C6" s="169">
        <v>1821569.602</v>
      </c>
      <c r="D6" s="170">
        <v>1849545.405</v>
      </c>
      <c r="E6" s="170">
        <v>1941305</v>
      </c>
      <c r="F6" s="171">
        <v>1930522</v>
      </c>
      <c r="G6" s="172">
        <v>1863730</v>
      </c>
      <c r="H6" s="234">
        <v>1853937</v>
      </c>
      <c r="J6" s="339"/>
    </row>
    <row r="7" spans="1:11" s="51" customFormat="1">
      <c r="A7" s="58" t="s">
        <v>300</v>
      </c>
      <c r="B7" s="56" t="s">
        <v>8</v>
      </c>
      <c r="C7" s="169">
        <v>1535969.22</v>
      </c>
      <c r="D7" s="170">
        <v>1572613.0160000001</v>
      </c>
      <c r="E7" s="170">
        <v>1636494</v>
      </c>
      <c r="F7" s="170">
        <v>1636494</v>
      </c>
      <c r="G7" s="173">
        <v>1574296.594</v>
      </c>
      <c r="H7" s="235">
        <v>1557908.246</v>
      </c>
      <c r="J7" s="338"/>
    </row>
    <row r="8" spans="1:11" hidden="1">
      <c r="A8" s="58" t="s">
        <v>301</v>
      </c>
      <c r="B8" s="57" t="s">
        <v>87</v>
      </c>
      <c r="C8" s="169"/>
      <c r="D8" s="170"/>
      <c r="E8" s="170"/>
      <c r="F8" s="170"/>
      <c r="G8" s="173">
        <v>1050975</v>
      </c>
      <c r="H8" s="234">
        <v>1061614</v>
      </c>
    </row>
    <row r="9" spans="1:11" s="51" customFormat="1">
      <c r="A9" s="58" t="s">
        <v>302</v>
      </c>
      <c r="B9" s="62" t="s">
        <v>169</v>
      </c>
      <c r="C9" s="169">
        <v>375726</v>
      </c>
      <c r="D9" s="170">
        <v>374491.34700000007</v>
      </c>
      <c r="E9" s="170">
        <v>389747</v>
      </c>
      <c r="F9" s="258">
        <v>391050</v>
      </c>
      <c r="G9" s="234" t="s">
        <v>228</v>
      </c>
      <c r="H9" s="236" t="s">
        <v>228</v>
      </c>
      <c r="I9" s="341"/>
      <c r="J9" s="341"/>
    </row>
    <row r="10" spans="1:11" hidden="1">
      <c r="A10" s="58" t="s">
        <v>88</v>
      </c>
      <c r="B10" s="62" t="s">
        <v>89</v>
      </c>
      <c r="C10" s="169"/>
      <c r="D10" s="170"/>
      <c r="E10" s="170">
        <v>0</v>
      </c>
      <c r="F10" s="258">
        <v>449</v>
      </c>
      <c r="G10" s="234" t="s">
        <v>228</v>
      </c>
      <c r="H10" s="234" t="s">
        <v>228</v>
      </c>
    </row>
    <row r="11" spans="1:11" s="51" customFormat="1">
      <c r="A11" s="58" t="s">
        <v>303</v>
      </c>
      <c r="B11" s="62" t="s">
        <v>171</v>
      </c>
      <c r="C11" s="169">
        <v>244386.23199999999</v>
      </c>
      <c r="D11" s="170">
        <v>252173.41399999999</v>
      </c>
      <c r="E11" s="170">
        <v>286806</v>
      </c>
      <c r="F11" s="258">
        <v>282967</v>
      </c>
      <c r="G11" s="234" t="s">
        <v>228</v>
      </c>
      <c r="H11" s="236" t="s">
        <v>228</v>
      </c>
      <c r="K11" s="338"/>
    </row>
    <row r="12" spans="1:11" hidden="1">
      <c r="A12" s="58" t="s">
        <v>172</v>
      </c>
      <c r="B12" s="62" t="s">
        <v>93</v>
      </c>
      <c r="C12" s="169"/>
      <c r="D12" s="170"/>
      <c r="E12" s="170">
        <v>0</v>
      </c>
      <c r="F12" s="258">
        <v>347</v>
      </c>
      <c r="G12" s="234" t="s">
        <v>228</v>
      </c>
      <c r="H12" s="234" t="s">
        <v>228</v>
      </c>
    </row>
    <row r="13" spans="1:11">
      <c r="A13" s="58" t="s">
        <v>304</v>
      </c>
      <c r="B13" s="62" t="s">
        <v>173</v>
      </c>
      <c r="C13" s="169">
        <v>216258.44500000001</v>
      </c>
      <c r="D13" s="170">
        <v>292120.39500000002</v>
      </c>
      <c r="E13" s="170">
        <v>299733</v>
      </c>
      <c r="F13" s="258">
        <v>329499</v>
      </c>
      <c r="G13" s="234" t="s">
        <v>228</v>
      </c>
      <c r="H13" s="234" t="s">
        <v>228</v>
      </c>
      <c r="J13" s="340"/>
    </row>
    <row r="14" spans="1:11" s="51" customFormat="1">
      <c r="A14" s="58" t="s">
        <v>305</v>
      </c>
      <c r="B14" s="62" t="s">
        <v>174</v>
      </c>
      <c r="C14" s="169">
        <v>351696.446</v>
      </c>
      <c r="D14" s="170">
        <v>317797.41800000001</v>
      </c>
      <c r="E14" s="170">
        <v>304852</v>
      </c>
      <c r="F14" s="258">
        <v>270438</v>
      </c>
      <c r="G14" s="234" t="s">
        <v>228</v>
      </c>
      <c r="H14" s="236" t="s">
        <v>228</v>
      </c>
    </row>
    <row r="15" spans="1:11" hidden="1">
      <c r="A15" s="58" t="s">
        <v>175</v>
      </c>
      <c r="B15" s="62" t="s">
        <v>95</v>
      </c>
      <c r="C15" s="169"/>
      <c r="D15" s="170"/>
      <c r="E15" s="170">
        <v>0</v>
      </c>
      <c r="F15" s="258">
        <v>17</v>
      </c>
      <c r="G15" s="234" t="s">
        <v>228</v>
      </c>
      <c r="H15" s="234" t="s">
        <v>228</v>
      </c>
    </row>
    <row r="16" spans="1:11" s="51" customFormat="1">
      <c r="A16" s="58" t="s">
        <v>306</v>
      </c>
      <c r="B16" s="62" t="s">
        <v>95</v>
      </c>
      <c r="C16" s="169">
        <v>347902.09700000001</v>
      </c>
      <c r="D16" s="170">
        <v>336030.44199999998</v>
      </c>
      <c r="E16" s="170">
        <v>368013</v>
      </c>
      <c r="F16" s="258">
        <v>362539</v>
      </c>
      <c r="G16" s="234" t="s">
        <v>228</v>
      </c>
      <c r="H16" s="236" t="s">
        <v>228</v>
      </c>
    </row>
    <row r="17" spans="1:8" s="51" customFormat="1">
      <c r="A17" s="177" t="s">
        <v>301</v>
      </c>
      <c r="B17" s="174" t="s">
        <v>176</v>
      </c>
      <c r="C17" s="328" t="s">
        <v>170</v>
      </c>
      <c r="D17" s="328" t="s">
        <v>170</v>
      </c>
      <c r="E17" s="175" t="s">
        <v>228</v>
      </c>
      <c r="F17" s="259">
        <v>784320</v>
      </c>
      <c r="G17" s="176">
        <v>761542</v>
      </c>
      <c r="H17" s="237">
        <v>765585</v>
      </c>
    </row>
    <row r="18" spans="1:8" hidden="1">
      <c r="A18" s="177" t="s">
        <v>88</v>
      </c>
      <c r="B18" s="174" t="s">
        <v>89</v>
      </c>
      <c r="C18" s="328" t="s">
        <v>170</v>
      </c>
      <c r="D18" s="328" t="s">
        <v>178</v>
      </c>
      <c r="E18" s="175" t="s">
        <v>228</v>
      </c>
      <c r="F18" s="259"/>
      <c r="G18" s="176">
        <v>448585</v>
      </c>
      <c r="H18" s="237">
        <v>428491</v>
      </c>
    </row>
    <row r="19" spans="1:8" s="51" customFormat="1">
      <c r="A19" s="177" t="s">
        <v>307</v>
      </c>
      <c r="B19" s="174" t="s">
        <v>90</v>
      </c>
      <c r="C19" s="328" t="s">
        <v>170</v>
      </c>
      <c r="D19" s="328" t="s">
        <v>177</v>
      </c>
      <c r="E19" s="175" t="s">
        <v>228</v>
      </c>
      <c r="F19" s="259">
        <v>496908</v>
      </c>
      <c r="G19" s="176">
        <v>448585</v>
      </c>
      <c r="H19" s="237">
        <v>428491</v>
      </c>
    </row>
    <row r="20" spans="1:8" hidden="1">
      <c r="A20" s="177" t="s">
        <v>91</v>
      </c>
      <c r="B20" s="174" t="s">
        <v>92</v>
      </c>
      <c r="C20" s="328" t="s">
        <v>170</v>
      </c>
      <c r="D20" s="328" t="s">
        <v>177</v>
      </c>
      <c r="E20" s="175" t="s">
        <v>228</v>
      </c>
      <c r="F20" s="259"/>
      <c r="G20" s="176">
        <v>346708</v>
      </c>
      <c r="H20" s="237">
        <v>341423</v>
      </c>
    </row>
    <row r="21" spans="1:8" s="51" customFormat="1">
      <c r="A21" s="177" t="s">
        <v>308</v>
      </c>
      <c r="B21" s="174" t="s">
        <v>179</v>
      </c>
      <c r="C21" s="328" t="s">
        <v>170</v>
      </c>
      <c r="D21" s="328" t="s">
        <v>180</v>
      </c>
      <c r="E21" s="175" t="s">
        <v>228</v>
      </c>
      <c r="F21" s="259">
        <v>339274</v>
      </c>
      <c r="G21" s="176">
        <v>346708</v>
      </c>
      <c r="H21" s="237">
        <v>341423</v>
      </c>
    </row>
    <row r="22" spans="1:8" hidden="1">
      <c r="A22" s="177" t="s">
        <v>94</v>
      </c>
      <c r="B22" s="174" t="s">
        <v>0</v>
      </c>
      <c r="C22" s="328" t="s">
        <v>170</v>
      </c>
      <c r="D22" s="328" t="s">
        <v>177</v>
      </c>
      <c r="E22" s="175" t="s">
        <v>228</v>
      </c>
      <c r="F22" s="259"/>
      <c r="G22" s="176">
        <v>17462</v>
      </c>
      <c r="H22" s="237">
        <v>22410</v>
      </c>
    </row>
    <row r="23" spans="1:8" s="51" customFormat="1">
      <c r="A23" s="177" t="s">
        <v>306</v>
      </c>
      <c r="B23" s="174" t="s">
        <v>181</v>
      </c>
      <c r="C23" s="328" t="s">
        <v>170</v>
      </c>
      <c r="D23" s="328" t="s">
        <v>182</v>
      </c>
      <c r="E23" s="175" t="s">
        <v>228</v>
      </c>
      <c r="F23" s="259">
        <v>15992</v>
      </c>
      <c r="G23" s="176">
        <v>17462</v>
      </c>
      <c r="H23" s="237">
        <v>22410</v>
      </c>
    </row>
    <row r="24" spans="1:8">
      <c r="A24" s="58" t="s">
        <v>271</v>
      </c>
      <c r="B24" s="56" t="s">
        <v>183</v>
      </c>
      <c r="C24" s="169">
        <v>165429.56599999999</v>
      </c>
      <c r="D24" s="170">
        <v>162115.15299999999</v>
      </c>
      <c r="E24" s="170">
        <v>190754</v>
      </c>
      <c r="F24" s="260">
        <v>199327</v>
      </c>
      <c r="G24" s="173">
        <v>194609</v>
      </c>
      <c r="H24" s="238">
        <v>181982</v>
      </c>
    </row>
    <row r="25" spans="1:8">
      <c r="A25" s="59" t="s">
        <v>302</v>
      </c>
      <c r="B25" s="62" t="s">
        <v>184</v>
      </c>
      <c r="C25" s="169">
        <v>70540.978000000003</v>
      </c>
      <c r="D25" s="170">
        <v>75491.236999999994</v>
      </c>
      <c r="E25" s="171">
        <v>85167</v>
      </c>
      <c r="F25" s="258">
        <v>82680</v>
      </c>
      <c r="G25" s="234" t="s">
        <v>228</v>
      </c>
      <c r="H25" s="234" t="s">
        <v>228</v>
      </c>
    </row>
    <row r="26" spans="1:8">
      <c r="A26" s="59" t="s">
        <v>303</v>
      </c>
      <c r="B26" s="62" t="s">
        <v>185</v>
      </c>
      <c r="C26" s="169">
        <v>21098.673999999999</v>
      </c>
      <c r="D26" s="170">
        <v>21757.694</v>
      </c>
      <c r="E26" s="171">
        <v>26356</v>
      </c>
      <c r="F26" s="258">
        <v>23325</v>
      </c>
      <c r="G26" s="234" t="s">
        <v>228</v>
      </c>
      <c r="H26" s="234" t="s">
        <v>228</v>
      </c>
    </row>
    <row r="27" spans="1:8">
      <c r="A27" s="59" t="s">
        <v>304</v>
      </c>
      <c r="B27" s="62" t="s">
        <v>186</v>
      </c>
      <c r="C27" s="169">
        <v>26562.223000000002</v>
      </c>
      <c r="D27" s="170">
        <v>22129.643</v>
      </c>
      <c r="E27" s="171">
        <v>41358</v>
      </c>
      <c r="F27" s="258">
        <v>51828</v>
      </c>
      <c r="G27" s="234" t="s">
        <v>228</v>
      </c>
      <c r="H27" s="234" t="s">
        <v>228</v>
      </c>
    </row>
    <row r="28" spans="1:8">
      <c r="A28" s="59" t="s">
        <v>309</v>
      </c>
      <c r="B28" s="62" t="s">
        <v>187</v>
      </c>
      <c r="C28" s="169">
        <v>61196.934000000001</v>
      </c>
      <c r="D28" s="170">
        <v>59014.7</v>
      </c>
      <c r="E28" s="171">
        <v>55381</v>
      </c>
      <c r="F28" s="258">
        <v>50404</v>
      </c>
      <c r="G28" s="234" t="s">
        <v>228</v>
      </c>
      <c r="H28" s="234" t="s">
        <v>228</v>
      </c>
    </row>
    <row r="29" spans="1:8">
      <c r="A29" s="59" t="s">
        <v>94</v>
      </c>
      <c r="B29" s="62" t="s">
        <v>0</v>
      </c>
      <c r="C29" s="169">
        <v>31334.222000000002</v>
      </c>
      <c r="D29" s="170">
        <v>29291.187999999998</v>
      </c>
      <c r="E29" s="171">
        <v>27049</v>
      </c>
      <c r="F29" s="258">
        <v>27122</v>
      </c>
      <c r="G29" s="234" t="s">
        <v>228</v>
      </c>
      <c r="H29" s="234" t="s">
        <v>228</v>
      </c>
    </row>
    <row r="30" spans="1:8">
      <c r="A30" s="59" t="s">
        <v>188</v>
      </c>
      <c r="B30" s="178" t="s">
        <v>97</v>
      </c>
      <c r="C30" s="169">
        <v>-45303.464999999997</v>
      </c>
      <c r="D30" s="170">
        <v>-45569</v>
      </c>
      <c r="E30" s="171">
        <v>-44558</v>
      </c>
      <c r="F30" s="258">
        <v>-36032</v>
      </c>
      <c r="G30" s="234" t="s">
        <v>228</v>
      </c>
      <c r="H30" s="234" t="s">
        <v>228</v>
      </c>
    </row>
    <row r="31" spans="1:8" s="51" customFormat="1">
      <c r="A31" s="177" t="s">
        <v>301</v>
      </c>
      <c r="B31" s="174" t="s">
        <v>87</v>
      </c>
      <c r="C31" s="328" t="s">
        <v>170</v>
      </c>
      <c r="D31" s="328" t="s">
        <v>178</v>
      </c>
      <c r="E31" s="175" t="s">
        <v>228</v>
      </c>
      <c r="F31" s="252">
        <v>81168</v>
      </c>
      <c r="G31" s="176">
        <v>72530</v>
      </c>
      <c r="H31" s="249">
        <v>67826</v>
      </c>
    </row>
    <row r="32" spans="1:8" s="51" customFormat="1">
      <c r="A32" s="177" t="s">
        <v>88</v>
      </c>
      <c r="B32" s="174" t="s">
        <v>189</v>
      </c>
      <c r="C32" s="328" t="s">
        <v>170</v>
      </c>
      <c r="D32" s="328" t="s">
        <v>170</v>
      </c>
      <c r="E32" s="175" t="s">
        <v>228</v>
      </c>
      <c r="F32" s="252">
        <v>65055</v>
      </c>
      <c r="G32" s="176">
        <v>66333</v>
      </c>
      <c r="H32" s="249">
        <v>66388</v>
      </c>
    </row>
    <row r="33" spans="1:10" s="51" customFormat="1">
      <c r="A33" s="177" t="s">
        <v>91</v>
      </c>
      <c r="B33" s="174" t="s">
        <v>92</v>
      </c>
      <c r="C33" s="328" t="s">
        <v>170</v>
      </c>
      <c r="D33" s="328" t="s">
        <v>170</v>
      </c>
      <c r="E33" s="175" t="s">
        <v>228</v>
      </c>
      <c r="F33" s="252">
        <v>58792</v>
      </c>
      <c r="G33" s="176">
        <v>62209</v>
      </c>
      <c r="H33" s="249">
        <v>51467</v>
      </c>
    </row>
    <row r="34" spans="1:10" s="51" customFormat="1">
      <c r="A34" s="177" t="s">
        <v>94</v>
      </c>
      <c r="B34" s="174" t="s">
        <v>0</v>
      </c>
      <c r="C34" s="328" t="s">
        <v>170</v>
      </c>
      <c r="D34" s="328" t="s">
        <v>177</v>
      </c>
      <c r="E34" s="175" t="s">
        <v>228</v>
      </c>
      <c r="F34" s="252">
        <v>368</v>
      </c>
      <c r="G34" s="176">
        <v>868</v>
      </c>
      <c r="H34" s="249">
        <v>3188</v>
      </c>
    </row>
    <row r="35" spans="1:10" s="51" customFormat="1">
      <c r="A35" s="177" t="s">
        <v>96</v>
      </c>
      <c r="B35" s="179" t="s">
        <v>97</v>
      </c>
      <c r="C35" s="328" t="s">
        <v>170</v>
      </c>
      <c r="D35" s="328" t="s">
        <v>180</v>
      </c>
      <c r="E35" s="175" t="s">
        <v>228</v>
      </c>
      <c r="F35" s="252">
        <v>-6055</v>
      </c>
      <c r="G35" s="176">
        <v>-7330</v>
      </c>
      <c r="H35" s="250">
        <v>-6885</v>
      </c>
    </row>
    <row r="36" spans="1:10">
      <c r="A36" s="59" t="s">
        <v>98</v>
      </c>
      <c r="B36" s="56" t="s">
        <v>99</v>
      </c>
      <c r="C36" s="169">
        <v>245879.473</v>
      </c>
      <c r="D36" s="170">
        <v>243959.046</v>
      </c>
      <c r="E36" s="170">
        <v>279907</v>
      </c>
      <c r="F36" s="256">
        <v>279907</v>
      </c>
      <c r="G36" s="172">
        <v>272301</v>
      </c>
      <c r="H36" s="251">
        <v>257612</v>
      </c>
      <c r="J36" s="337"/>
    </row>
    <row r="37" spans="1:10">
      <c r="A37" s="59" t="s">
        <v>302</v>
      </c>
      <c r="B37" s="62" t="s">
        <v>190</v>
      </c>
      <c r="C37" s="169">
        <v>82942.501000000004</v>
      </c>
      <c r="D37" s="170">
        <v>88152.14</v>
      </c>
      <c r="E37" s="171">
        <v>97298</v>
      </c>
      <c r="F37" s="257">
        <v>95133</v>
      </c>
      <c r="G37" s="234" t="s">
        <v>228</v>
      </c>
      <c r="H37" s="234" t="s">
        <v>228</v>
      </c>
      <c r="J37" s="337"/>
    </row>
    <row r="38" spans="1:10">
      <c r="A38" s="59" t="s">
        <v>303</v>
      </c>
      <c r="B38" s="62" t="s">
        <v>171</v>
      </c>
      <c r="C38" s="169">
        <v>27406.901999999998</v>
      </c>
      <c r="D38" s="170">
        <v>28189.42</v>
      </c>
      <c r="E38" s="171">
        <v>32842</v>
      </c>
      <c r="F38" s="257">
        <v>29307</v>
      </c>
      <c r="G38" s="234" t="s">
        <v>228</v>
      </c>
      <c r="H38" s="234" t="s">
        <v>228</v>
      </c>
      <c r="J38" s="337"/>
    </row>
    <row r="39" spans="1:10">
      <c r="A39" s="59" t="s">
        <v>304</v>
      </c>
      <c r="B39" s="62" t="s">
        <v>173</v>
      </c>
      <c r="C39" s="169">
        <v>36840.872000000003</v>
      </c>
      <c r="D39" s="170">
        <v>32717.105</v>
      </c>
      <c r="E39" s="171">
        <v>51640</v>
      </c>
      <c r="F39" s="257">
        <v>64324</v>
      </c>
      <c r="G39" s="234" t="s">
        <v>228</v>
      </c>
      <c r="H39" s="234" t="s">
        <v>228</v>
      </c>
      <c r="J39" s="337"/>
    </row>
    <row r="40" spans="1:10">
      <c r="A40" s="59" t="s">
        <v>309</v>
      </c>
      <c r="B40" s="62" t="s">
        <v>191</v>
      </c>
      <c r="C40" s="169">
        <v>77126.5</v>
      </c>
      <c r="D40" s="170">
        <v>74795.025999999998</v>
      </c>
      <c r="E40" s="171">
        <v>70729</v>
      </c>
      <c r="F40" s="257">
        <v>66647</v>
      </c>
      <c r="G40" s="234" t="s">
        <v>228</v>
      </c>
      <c r="H40" s="234" t="s">
        <v>228</v>
      </c>
      <c r="J40" s="337"/>
    </row>
    <row r="41" spans="1:10">
      <c r="A41" s="59" t="s">
        <v>175</v>
      </c>
      <c r="B41" s="62" t="s">
        <v>192</v>
      </c>
      <c r="C41" s="169">
        <v>65535.476999999999</v>
      </c>
      <c r="D41" s="170">
        <v>63429.191306999994</v>
      </c>
      <c r="E41" s="171">
        <v>59489</v>
      </c>
      <c r="F41" s="257">
        <v>55391</v>
      </c>
      <c r="G41" s="234" t="s">
        <v>228</v>
      </c>
      <c r="H41" s="234" t="s">
        <v>228</v>
      </c>
      <c r="J41" s="337"/>
    </row>
    <row r="42" spans="1:10">
      <c r="A42" s="59" t="s">
        <v>193</v>
      </c>
      <c r="B42" s="178" t="s">
        <v>101</v>
      </c>
      <c r="C42" s="169">
        <v>-43972.779000000002</v>
      </c>
      <c r="D42" s="170">
        <v>-43323.836000000003</v>
      </c>
      <c r="E42" s="171">
        <v>-39380</v>
      </c>
      <c r="F42" s="257">
        <v>-30896</v>
      </c>
      <c r="G42" s="234" t="s">
        <v>228</v>
      </c>
      <c r="H42" s="234" t="s">
        <v>228</v>
      </c>
      <c r="J42" s="337"/>
    </row>
    <row r="43" spans="1:10">
      <c r="A43" s="177" t="s">
        <v>301</v>
      </c>
      <c r="B43" s="174" t="s">
        <v>87</v>
      </c>
      <c r="C43" s="328" t="s">
        <v>170</v>
      </c>
      <c r="D43" s="328" t="s">
        <v>170</v>
      </c>
      <c r="E43" s="175" t="s">
        <v>228</v>
      </c>
      <c r="F43" s="252">
        <v>107529</v>
      </c>
      <c r="G43" s="176">
        <v>97764</v>
      </c>
      <c r="H43" s="239">
        <v>91409</v>
      </c>
    </row>
    <row r="44" spans="1:10">
      <c r="A44" s="177" t="s">
        <v>88</v>
      </c>
      <c r="B44" s="174" t="s">
        <v>89</v>
      </c>
      <c r="C44" s="328" t="s">
        <v>170</v>
      </c>
      <c r="D44" s="328" t="s">
        <v>177</v>
      </c>
      <c r="E44" s="175" t="s">
        <v>228</v>
      </c>
      <c r="F44" s="252">
        <v>96803</v>
      </c>
      <c r="G44" s="176">
        <v>96226</v>
      </c>
      <c r="H44" s="239">
        <v>93590</v>
      </c>
    </row>
    <row r="45" spans="1:10">
      <c r="A45" s="177" t="s">
        <v>91</v>
      </c>
      <c r="B45" s="174" t="s">
        <v>92</v>
      </c>
      <c r="C45" s="328" t="s">
        <v>170</v>
      </c>
      <c r="D45" s="328" t="s">
        <v>170</v>
      </c>
      <c r="E45" s="175" t="s">
        <v>228</v>
      </c>
      <c r="F45" s="252">
        <v>81013</v>
      </c>
      <c r="G45" s="176">
        <v>84240</v>
      </c>
      <c r="H45" s="239">
        <v>75251</v>
      </c>
    </row>
    <row r="46" spans="1:10">
      <c r="A46" s="177" t="s">
        <v>94</v>
      </c>
      <c r="B46" s="174" t="s">
        <v>0</v>
      </c>
      <c r="C46" s="328" t="s">
        <v>170</v>
      </c>
      <c r="D46" s="328" t="s">
        <v>177</v>
      </c>
      <c r="E46" s="175" t="s">
        <v>228</v>
      </c>
      <c r="F46" s="252">
        <v>756</v>
      </c>
      <c r="G46" s="176">
        <v>1444</v>
      </c>
      <c r="H46" s="239">
        <v>4245</v>
      </c>
    </row>
    <row r="47" spans="1:10">
      <c r="A47" s="177" t="s">
        <v>100</v>
      </c>
      <c r="B47" s="179" t="s">
        <v>194</v>
      </c>
      <c r="C47" s="328" t="s">
        <v>170</v>
      </c>
      <c r="D47" s="328" t="s">
        <v>177</v>
      </c>
      <c r="E47" s="175" t="s">
        <v>228</v>
      </c>
      <c r="F47" s="252">
        <v>-6194</v>
      </c>
      <c r="G47" s="176">
        <v>-7373</v>
      </c>
      <c r="H47" s="239">
        <v>-6882</v>
      </c>
    </row>
    <row r="48" spans="1:10">
      <c r="A48" s="58" t="s">
        <v>195</v>
      </c>
      <c r="B48" s="180" t="s">
        <v>196</v>
      </c>
      <c r="C48" s="344">
        <v>16</v>
      </c>
      <c r="D48" s="181">
        <v>15.51297385421106</v>
      </c>
      <c r="E48" s="181">
        <v>16.5</v>
      </c>
      <c r="F48" s="253">
        <v>17.104065153920516</v>
      </c>
      <c r="G48" s="182">
        <v>17.296677197791105</v>
      </c>
      <c r="H48" s="240">
        <v>16.535762016885812</v>
      </c>
      <c r="J48" s="342"/>
    </row>
    <row r="49" spans="1:11" hidden="1">
      <c r="A49" s="58" t="s">
        <v>102</v>
      </c>
      <c r="B49" s="57" t="s">
        <v>87</v>
      </c>
      <c r="C49" s="345"/>
      <c r="D49" s="170"/>
      <c r="E49" s="170"/>
      <c r="F49" s="253"/>
      <c r="G49" s="182">
        <v>9.3022193677299647</v>
      </c>
      <c r="H49" s="234">
        <v>8.6103800439707854</v>
      </c>
      <c r="J49" s="342"/>
    </row>
    <row r="50" spans="1:11" s="51" customFormat="1">
      <c r="A50" s="60" t="s">
        <v>197</v>
      </c>
      <c r="B50" s="57" t="s">
        <v>190</v>
      </c>
      <c r="C50" s="345">
        <v>22.1</v>
      </c>
      <c r="D50" s="181">
        <v>23.539166046472094</v>
      </c>
      <c r="E50" s="181">
        <v>25</v>
      </c>
      <c r="F50" s="167">
        <v>24.3</v>
      </c>
      <c r="G50" s="234" t="s">
        <v>228</v>
      </c>
      <c r="H50" s="236" t="s">
        <v>228</v>
      </c>
      <c r="J50" s="343"/>
    </row>
    <row r="51" spans="1:11" hidden="1">
      <c r="A51" s="61" t="s">
        <v>103</v>
      </c>
      <c r="B51" s="62" t="s">
        <v>89</v>
      </c>
      <c r="C51" s="345"/>
      <c r="D51" s="181" t="e">
        <v>#DIV/0!</v>
      </c>
      <c r="E51" s="181" t="e">
        <v>#VALUE!</v>
      </c>
      <c r="F51" s="167">
        <v>207.47279462838623</v>
      </c>
      <c r="G51" s="234" t="s">
        <v>228</v>
      </c>
      <c r="H51" s="234" t="s">
        <v>228</v>
      </c>
      <c r="J51" s="342"/>
    </row>
    <row r="52" spans="1:11" s="51" customFormat="1">
      <c r="A52" s="63" t="s">
        <v>198</v>
      </c>
      <c r="B52" s="57" t="s">
        <v>199</v>
      </c>
      <c r="C52" s="345">
        <v>11.2</v>
      </c>
      <c r="D52" s="181">
        <v>11.178585225482969</v>
      </c>
      <c r="E52" s="181">
        <v>11.5</v>
      </c>
      <c r="F52" s="167">
        <v>10.4</v>
      </c>
      <c r="G52" s="234" t="s">
        <v>228</v>
      </c>
      <c r="H52" s="236" t="s">
        <v>228</v>
      </c>
      <c r="J52" s="343"/>
    </row>
    <row r="53" spans="1:11" hidden="1">
      <c r="A53" s="61" t="s">
        <v>104</v>
      </c>
      <c r="B53" s="62" t="s">
        <v>92</v>
      </c>
      <c r="C53" s="345"/>
      <c r="D53" s="181" t="e">
        <v>#DIV/0!</v>
      </c>
      <c r="E53" s="181" t="e">
        <v>#VALUE!</v>
      </c>
      <c r="F53" s="167">
        <v>298.69847356389647</v>
      </c>
      <c r="G53" s="234" t="s">
        <v>228</v>
      </c>
      <c r="H53" s="234" t="s">
        <v>228</v>
      </c>
      <c r="J53" s="342"/>
    </row>
    <row r="54" spans="1:11">
      <c r="A54" s="61" t="s">
        <v>310</v>
      </c>
      <c r="B54" s="62" t="s">
        <v>186</v>
      </c>
      <c r="C54" s="345">
        <v>17</v>
      </c>
      <c r="D54" s="181">
        <v>11.199870176815281</v>
      </c>
      <c r="E54" s="181">
        <v>17.2</v>
      </c>
      <c r="F54" s="167">
        <v>19.5</v>
      </c>
      <c r="G54" s="234" t="s">
        <v>228</v>
      </c>
      <c r="H54" s="234" t="s">
        <v>228</v>
      </c>
      <c r="J54" s="342"/>
      <c r="K54" s="183"/>
    </row>
    <row r="55" spans="1:11" s="51" customFormat="1">
      <c r="A55" s="63" t="s">
        <v>201</v>
      </c>
      <c r="B55" s="57" t="s">
        <v>202</v>
      </c>
      <c r="C55" s="345">
        <v>21.9</v>
      </c>
      <c r="D55" s="181">
        <v>23.535441688201505</v>
      </c>
      <c r="E55" s="181">
        <v>23.2</v>
      </c>
      <c r="F55" s="167">
        <v>24.6</v>
      </c>
      <c r="G55" s="234" t="s">
        <v>228</v>
      </c>
      <c r="H55" s="236" t="s">
        <v>228</v>
      </c>
      <c r="J55" s="343"/>
    </row>
    <row r="56" spans="1:11" hidden="1">
      <c r="A56" s="61" t="s">
        <v>105</v>
      </c>
      <c r="B56" s="62" t="s">
        <v>0</v>
      </c>
      <c r="C56" s="345"/>
      <c r="D56" s="181" t="e">
        <v>#DIV/0!</v>
      </c>
      <c r="E56" s="181" t="e">
        <v>#VALUE!</v>
      </c>
      <c r="F56" s="167">
        <v>1.1620936130966106</v>
      </c>
      <c r="G56" s="234" t="s">
        <v>228</v>
      </c>
      <c r="H56" s="234" t="s">
        <v>228</v>
      </c>
      <c r="J56" s="342"/>
    </row>
    <row r="57" spans="1:11" s="51" customFormat="1">
      <c r="A57" s="63" t="s">
        <v>203</v>
      </c>
      <c r="B57" s="62" t="s">
        <v>192</v>
      </c>
      <c r="C57" s="345">
        <v>18.8</v>
      </c>
      <c r="D57" s="181">
        <v>18.876025317670475</v>
      </c>
      <c r="E57" s="181">
        <v>16.2</v>
      </c>
      <c r="F57" s="167">
        <v>15.3</v>
      </c>
      <c r="G57" s="234" t="s">
        <v>228</v>
      </c>
      <c r="H57" s="236" t="s">
        <v>228</v>
      </c>
      <c r="J57" s="343"/>
    </row>
    <row r="58" spans="1:11" s="51" customFormat="1">
      <c r="A58" s="184" t="s">
        <v>102</v>
      </c>
      <c r="B58" s="185" t="s">
        <v>176</v>
      </c>
      <c r="C58" s="328" t="s">
        <v>170</v>
      </c>
      <c r="D58" s="328" t="s">
        <v>200</v>
      </c>
      <c r="E58" s="186" t="s">
        <v>228</v>
      </c>
      <c r="F58" s="254">
        <v>13.70983782129743</v>
      </c>
      <c r="G58" s="187">
        <v>12.837637320069017</v>
      </c>
      <c r="H58" s="241">
        <v>11.939758485341274</v>
      </c>
    </row>
    <row r="59" spans="1:11" hidden="1">
      <c r="A59" s="188" t="s">
        <v>103</v>
      </c>
      <c r="B59" s="185" t="s">
        <v>89</v>
      </c>
      <c r="C59" s="328" t="s">
        <v>170</v>
      </c>
      <c r="D59" s="328" t="s">
        <v>177</v>
      </c>
      <c r="E59" s="186" t="s">
        <v>228</v>
      </c>
      <c r="F59" s="254" t="e">
        <v>#DIV/0!</v>
      </c>
      <c r="G59" s="187">
        <v>21.451007055519021</v>
      </c>
      <c r="H59" s="241">
        <v>21.841765638018067</v>
      </c>
    </row>
    <row r="60" spans="1:11" s="51" customFormat="1">
      <c r="A60" s="184" t="s">
        <v>204</v>
      </c>
      <c r="B60" s="174" t="s">
        <v>205</v>
      </c>
      <c r="C60" s="328" t="s">
        <v>170</v>
      </c>
      <c r="D60" s="328" t="s">
        <v>177</v>
      </c>
      <c r="E60" s="186" t="s">
        <v>228</v>
      </c>
      <c r="F60" s="254">
        <v>19.481070942709717</v>
      </c>
      <c r="G60" s="187">
        <v>21.451007055519021</v>
      </c>
      <c r="H60" s="241">
        <v>21.841765638018067</v>
      </c>
    </row>
    <row r="61" spans="1:11" hidden="1">
      <c r="A61" s="188" t="s">
        <v>104</v>
      </c>
      <c r="B61" s="185" t="s">
        <v>92</v>
      </c>
      <c r="C61" s="328" t="s">
        <v>170</v>
      </c>
      <c r="D61" s="328" t="s">
        <v>182</v>
      </c>
      <c r="E61" s="186" t="s">
        <v>228</v>
      </c>
      <c r="F61" s="254" t="e">
        <v>#DIV/0!</v>
      </c>
      <c r="G61" s="187">
        <v>24.297103037714734</v>
      </c>
      <c r="H61" s="241">
        <v>22.040401496091359</v>
      </c>
    </row>
    <row r="62" spans="1:11" s="51" customFormat="1">
      <c r="A62" s="184" t="s">
        <v>206</v>
      </c>
      <c r="B62" s="174" t="s">
        <v>207</v>
      </c>
      <c r="C62" s="328" t="s">
        <v>170</v>
      </c>
      <c r="D62" s="328" t="s">
        <v>180</v>
      </c>
      <c r="E62" s="186" t="s">
        <v>228</v>
      </c>
      <c r="F62" s="254">
        <v>23.878340220588669</v>
      </c>
      <c r="G62" s="187">
        <v>24.297103037714734</v>
      </c>
      <c r="H62" s="241">
        <v>22.040401496091359</v>
      </c>
    </row>
    <row r="63" spans="1:11" hidden="1">
      <c r="A63" s="188" t="s">
        <v>105</v>
      </c>
      <c r="B63" s="185" t="s">
        <v>0</v>
      </c>
      <c r="C63" s="328" t="s">
        <v>170</v>
      </c>
      <c r="D63" s="328" t="s">
        <v>170</v>
      </c>
      <c r="E63" s="186" t="s">
        <v>228</v>
      </c>
      <c r="F63" s="254" t="e">
        <v>#DIV/0!</v>
      </c>
      <c r="G63" s="187">
        <v>8.2693849501775283</v>
      </c>
      <c r="H63" s="241">
        <v>18.942436412315931</v>
      </c>
    </row>
    <row r="64" spans="1:11" s="51" customFormat="1">
      <c r="A64" s="189" t="s">
        <v>203</v>
      </c>
      <c r="B64" s="190" t="s">
        <v>192</v>
      </c>
      <c r="C64" s="328" t="s">
        <v>170</v>
      </c>
      <c r="D64" s="328" t="s">
        <v>177</v>
      </c>
      <c r="E64" s="186" t="s">
        <v>228</v>
      </c>
      <c r="F64" s="255">
        <v>4.7273636818409202</v>
      </c>
      <c r="G64" s="191">
        <v>8.2693849501775283</v>
      </c>
      <c r="H64" s="241">
        <v>18.942436412315931</v>
      </c>
    </row>
    <row r="65" spans="1:15" s="51" customFormat="1">
      <c r="A65" s="64" t="s">
        <v>208</v>
      </c>
      <c r="C65" s="65"/>
      <c r="D65" s="65"/>
      <c r="E65" s="65"/>
      <c r="G65" s="236"/>
      <c r="H65" s="236"/>
    </row>
    <row r="66" spans="1:15" s="51" customFormat="1">
      <c r="A66" s="64" t="s">
        <v>106</v>
      </c>
      <c r="G66" s="236"/>
      <c r="H66" s="236"/>
    </row>
    <row r="67" spans="1:15" s="51" customFormat="1">
      <c r="A67" s="64" t="s">
        <v>209</v>
      </c>
      <c r="G67" s="236"/>
      <c r="H67" s="236"/>
    </row>
    <row r="68" spans="1:15" s="51" customFormat="1">
      <c r="A68" s="64" t="s">
        <v>210</v>
      </c>
      <c r="G68" s="236"/>
      <c r="H68" s="236"/>
    </row>
    <row r="69" spans="1:15" s="51" customFormat="1">
      <c r="A69" s="29" t="s">
        <v>311</v>
      </c>
      <c r="B69" s="1"/>
      <c r="C69" s="2"/>
      <c r="D69" s="2"/>
      <c r="E69" s="1"/>
      <c r="G69" s="248"/>
      <c r="H69" s="236"/>
    </row>
    <row r="70" spans="1:15" s="51" customFormat="1">
      <c r="A70" s="29" t="s">
        <v>211</v>
      </c>
      <c r="B70" s="1"/>
      <c r="C70" s="2"/>
      <c r="D70" s="2"/>
      <c r="E70" s="1"/>
      <c r="G70" s="248"/>
      <c r="H70" s="236"/>
    </row>
    <row r="72" spans="1:15">
      <c r="A72" s="264" t="s">
        <v>245</v>
      </c>
      <c r="C72" s="51"/>
      <c r="D72" s="51"/>
      <c r="G72" s="371" t="s">
        <v>385</v>
      </c>
      <c r="H72" s="371"/>
      <c r="I72" s="372"/>
    </row>
    <row r="73" spans="1:15">
      <c r="A73" s="52"/>
      <c r="B73" s="53"/>
      <c r="C73" s="54">
        <v>2016</v>
      </c>
      <c r="D73" s="55">
        <v>2015</v>
      </c>
      <c r="E73" s="55">
        <v>2014</v>
      </c>
      <c r="F73" s="66">
        <v>2013</v>
      </c>
      <c r="G73" s="66">
        <v>2012</v>
      </c>
      <c r="H73" s="66">
        <v>2011</v>
      </c>
      <c r="I73" s="329"/>
    </row>
    <row r="74" spans="1:15">
      <c r="A74" s="59" t="s">
        <v>51</v>
      </c>
      <c r="B74" s="67" t="s">
        <v>52</v>
      </c>
      <c r="C74" s="68">
        <v>1779041</v>
      </c>
      <c r="D74" s="68">
        <v>1891227</v>
      </c>
      <c r="E74" s="69">
        <v>1894429</v>
      </c>
      <c r="F74" s="242">
        <v>1943786</v>
      </c>
      <c r="G74" s="242">
        <v>1870627</v>
      </c>
      <c r="H74" s="70">
        <v>1748398</v>
      </c>
    </row>
    <row r="75" spans="1:15">
      <c r="A75" s="59" t="s">
        <v>107</v>
      </c>
      <c r="B75" s="71" t="s">
        <v>108</v>
      </c>
      <c r="C75" s="72" t="s">
        <v>109</v>
      </c>
      <c r="D75" s="72" t="s">
        <v>109</v>
      </c>
      <c r="E75" s="73" t="s">
        <v>109</v>
      </c>
      <c r="F75" s="242" t="s">
        <v>66</v>
      </c>
      <c r="G75" s="242">
        <v>536502</v>
      </c>
      <c r="H75" s="70">
        <v>545104</v>
      </c>
    </row>
    <row r="76" spans="1:15">
      <c r="A76" s="59" t="s">
        <v>110</v>
      </c>
      <c r="B76" s="71" t="s">
        <v>111</v>
      </c>
      <c r="C76" s="72" t="s">
        <v>109</v>
      </c>
      <c r="D76" s="72" t="s">
        <v>109</v>
      </c>
      <c r="E76" s="73" t="s">
        <v>109</v>
      </c>
      <c r="F76" s="242" t="s">
        <v>66</v>
      </c>
      <c r="G76" s="242">
        <v>335340</v>
      </c>
      <c r="H76" s="70">
        <v>314568</v>
      </c>
      <c r="J76" s="74"/>
      <c r="K76" s="74"/>
      <c r="L76" s="74"/>
      <c r="M76" s="74"/>
      <c r="N76" s="74"/>
      <c r="O76" s="74"/>
    </row>
    <row r="77" spans="1:15">
      <c r="A77" s="59" t="s">
        <v>112</v>
      </c>
      <c r="B77" s="71" t="s">
        <v>113</v>
      </c>
      <c r="C77" s="72" t="s">
        <v>109</v>
      </c>
      <c r="D77" s="72" t="s">
        <v>109</v>
      </c>
      <c r="E77" s="73" t="s">
        <v>109</v>
      </c>
      <c r="F77" s="242" t="s">
        <v>66</v>
      </c>
      <c r="G77" s="242">
        <v>579391</v>
      </c>
      <c r="H77" s="70">
        <v>454216</v>
      </c>
      <c r="J77" s="74"/>
      <c r="K77" s="74"/>
      <c r="L77" s="74"/>
      <c r="M77" s="74"/>
      <c r="N77" s="74"/>
      <c r="O77" s="74"/>
    </row>
    <row r="78" spans="1:15">
      <c r="A78" s="59" t="s">
        <v>91</v>
      </c>
      <c r="B78" s="71" t="s">
        <v>92</v>
      </c>
      <c r="C78" s="72" t="s">
        <v>109</v>
      </c>
      <c r="D78" s="72" t="s">
        <v>109</v>
      </c>
      <c r="E78" s="73" t="s">
        <v>109</v>
      </c>
      <c r="F78" s="242" t="s">
        <v>66</v>
      </c>
      <c r="G78" s="242">
        <v>322976</v>
      </c>
      <c r="H78" s="70">
        <v>332843</v>
      </c>
      <c r="J78" s="74"/>
      <c r="K78" s="74"/>
      <c r="L78" s="74"/>
      <c r="M78" s="74"/>
      <c r="N78" s="74"/>
      <c r="O78" s="74"/>
    </row>
    <row r="79" spans="1:15">
      <c r="A79" s="59" t="s">
        <v>94</v>
      </c>
      <c r="B79" s="71" t="s">
        <v>0</v>
      </c>
      <c r="C79" s="72" t="s">
        <v>109</v>
      </c>
      <c r="D79" s="72" t="s">
        <v>109</v>
      </c>
      <c r="E79" s="73" t="s">
        <v>109</v>
      </c>
      <c r="F79" s="242" t="s">
        <v>66</v>
      </c>
      <c r="G79" s="242">
        <v>96417</v>
      </c>
      <c r="H79" s="70">
        <v>101665</v>
      </c>
      <c r="J79" s="74"/>
      <c r="K79" s="74"/>
      <c r="L79" s="74"/>
      <c r="M79" s="74"/>
      <c r="N79" s="74"/>
      <c r="O79" s="74"/>
    </row>
    <row r="80" spans="1:15">
      <c r="A80" s="59" t="s">
        <v>301</v>
      </c>
      <c r="B80" s="71" t="s">
        <v>87</v>
      </c>
      <c r="C80" s="68">
        <v>857225</v>
      </c>
      <c r="D80" s="68">
        <v>885856</v>
      </c>
      <c r="E80" s="69">
        <v>851591</v>
      </c>
      <c r="F80" s="242">
        <v>869377</v>
      </c>
      <c r="G80" s="242">
        <v>874684</v>
      </c>
      <c r="H80" s="70" t="s">
        <v>66</v>
      </c>
      <c r="J80" s="74"/>
      <c r="K80" s="74"/>
      <c r="L80" s="74"/>
      <c r="M80" s="74"/>
      <c r="N80" s="74"/>
      <c r="O80" s="74"/>
    </row>
    <row r="81" spans="1:15">
      <c r="A81" s="59" t="s">
        <v>88</v>
      </c>
      <c r="B81" s="71" t="s">
        <v>89</v>
      </c>
      <c r="C81" s="68">
        <v>561439</v>
      </c>
      <c r="D81" s="68">
        <v>624169</v>
      </c>
      <c r="E81" s="69">
        <v>693175</v>
      </c>
      <c r="F81" s="242">
        <v>685254</v>
      </c>
      <c r="G81" s="242">
        <v>577057</v>
      </c>
      <c r="H81" s="70" t="s">
        <v>66</v>
      </c>
      <c r="J81" s="74"/>
      <c r="K81" s="74"/>
      <c r="L81" s="74"/>
      <c r="M81" s="74"/>
      <c r="N81" s="74"/>
      <c r="O81" s="74"/>
    </row>
    <row r="82" spans="1:15">
      <c r="A82" s="59" t="s">
        <v>91</v>
      </c>
      <c r="B82" s="71" t="s">
        <v>92</v>
      </c>
      <c r="C82" s="68">
        <v>335733</v>
      </c>
      <c r="D82" s="68">
        <v>355777</v>
      </c>
      <c r="E82" s="69">
        <v>325149</v>
      </c>
      <c r="F82" s="242">
        <v>331377</v>
      </c>
      <c r="G82" s="242">
        <v>322976</v>
      </c>
      <c r="H82" s="70" t="s">
        <v>66</v>
      </c>
      <c r="J82" s="74"/>
      <c r="K82" s="74"/>
      <c r="L82" s="74"/>
      <c r="M82" s="74"/>
      <c r="N82" s="74"/>
      <c r="O82" s="74"/>
    </row>
    <row r="83" spans="1:15">
      <c r="A83" s="59" t="s">
        <v>94</v>
      </c>
      <c r="B83" s="71" t="s">
        <v>0</v>
      </c>
      <c r="C83" s="68">
        <v>24642</v>
      </c>
      <c r="D83" s="68">
        <v>25424</v>
      </c>
      <c r="E83" s="69">
        <v>24513</v>
      </c>
      <c r="F83" s="242">
        <v>57778</v>
      </c>
      <c r="G83" s="242">
        <v>95909</v>
      </c>
      <c r="H83" s="70" t="s">
        <v>66</v>
      </c>
      <c r="J83" s="74"/>
      <c r="K83" s="74"/>
      <c r="L83" s="74"/>
      <c r="M83" s="74"/>
      <c r="N83" s="74"/>
      <c r="O83" s="74"/>
    </row>
    <row r="84" spans="1:15">
      <c r="A84" s="59" t="s">
        <v>60</v>
      </c>
      <c r="B84" s="67" t="s">
        <v>61</v>
      </c>
      <c r="C84" s="68">
        <v>141889</v>
      </c>
      <c r="D84" s="68">
        <v>124751</v>
      </c>
      <c r="E84" s="69">
        <v>114549</v>
      </c>
      <c r="F84" s="242">
        <v>142818</v>
      </c>
      <c r="G84" s="242">
        <v>153022</v>
      </c>
      <c r="H84" s="70">
        <v>142864</v>
      </c>
      <c r="J84" s="74"/>
      <c r="K84" s="74"/>
      <c r="L84" s="74"/>
      <c r="M84" s="74"/>
      <c r="N84" s="74"/>
      <c r="O84" s="74"/>
    </row>
    <row r="85" spans="1:15">
      <c r="A85" s="59" t="s">
        <v>107</v>
      </c>
      <c r="B85" s="71" t="s">
        <v>108</v>
      </c>
      <c r="C85" s="72" t="s">
        <v>109</v>
      </c>
      <c r="D85" s="72" t="s">
        <v>109</v>
      </c>
      <c r="E85" s="73" t="s">
        <v>109</v>
      </c>
      <c r="F85" s="242" t="s">
        <v>66</v>
      </c>
      <c r="G85" s="242">
        <v>63357</v>
      </c>
      <c r="H85" s="70">
        <v>70580</v>
      </c>
      <c r="J85" s="74"/>
      <c r="K85" s="74"/>
      <c r="L85" s="74"/>
      <c r="M85" s="74"/>
      <c r="N85" s="74"/>
      <c r="O85" s="74"/>
    </row>
    <row r="86" spans="1:15">
      <c r="A86" s="59" t="s">
        <v>110</v>
      </c>
      <c r="B86" s="71" t="s">
        <v>111</v>
      </c>
      <c r="C86" s="72" t="s">
        <v>109</v>
      </c>
      <c r="D86" s="72" t="s">
        <v>109</v>
      </c>
      <c r="E86" s="73" t="s">
        <v>109</v>
      </c>
      <c r="F86" s="242" t="s">
        <v>66</v>
      </c>
      <c r="G86" s="242">
        <v>4450</v>
      </c>
      <c r="H86" s="70">
        <v>2802</v>
      </c>
      <c r="J86" s="74"/>
      <c r="K86" s="74"/>
      <c r="L86" s="74"/>
      <c r="M86" s="74"/>
      <c r="N86" s="74"/>
      <c r="O86" s="74"/>
    </row>
    <row r="87" spans="1:15">
      <c r="A87" s="59" t="s">
        <v>112</v>
      </c>
      <c r="B87" s="71" t="s">
        <v>113</v>
      </c>
      <c r="C87" s="72" t="s">
        <v>109</v>
      </c>
      <c r="D87" s="72" t="s">
        <v>109</v>
      </c>
      <c r="E87" s="73" t="s">
        <v>109</v>
      </c>
      <c r="F87" s="242" t="s">
        <v>66</v>
      </c>
      <c r="G87" s="242">
        <v>27610</v>
      </c>
      <c r="H87" s="70">
        <v>15388</v>
      </c>
      <c r="J87" s="74"/>
      <c r="K87" s="74"/>
      <c r="L87" s="74"/>
      <c r="M87" s="74"/>
      <c r="N87" s="74"/>
      <c r="O87" s="74"/>
    </row>
    <row r="88" spans="1:15">
      <c r="A88" s="59" t="s">
        <v>91</v>
      </c>
      <c r="B88" s="71" t="s">
        <v>92</v>
      </c>
      <c r="C88" s="72" t="s">
        <v>109</v>
      </c>
      <c r="D88" s="72" t="s">
        <v>109</v>
      </c>
      <c r="E88" s="73" t="s">
        <v>109</v>
      </c>
      <c r="F88" s="242" t="s">
        <v>66</v>
      </c>
      <c r="G88" s="242">
        <v>55503</v>
      </c>
      <c r="H88" s="70">
        <v>49447</v>
      </c>
      <c r="J88" s="74"/>
      <c r="K88" s="74"/>
      <c r="L88" s="74"/>
      <c r="M88" s="74"/>
      <c r="N88" s="74"/>
      <c r="O88" s="74"/>
    </row>
    <row r="89" spans="1:15">
      <c r="A89" s="59" t="s">
        <v>94</v>
      </c>
      <c r="B89" s="71" t="s">
        <v>0</v>
      </c>
      <c r="C89" s="72" t="s">
        <v>109</v>
      </c>
      <c r="D89" s="72" t="s">
        <v>109</v>
      </c>
      <c r="E89" s="73" t="s">
        <v>109</v>
      </c>
      <c r="F89" s="242" t="s">
        <v>66</v>
      </c>
      <c r="G89" s="242">
        <v>4865</v>
      </c>
      <c r="H89" s="70">
        <v>6259</v>
      </c>
      <c r="J89" s="74"/>
      <c r="K89" s="74"/>
      <c r="L89" s="74"/>
      <c r="M89" s="74"/>
      <c r="N89" s="74"/>
      <c r="O89" s="74"/>
    </row>
    <row r="90" spans="1:15">
      <c r="A90" s="59" t="s">
        <v>96</v>
      </c>
      <c r="B90" s="75" t="s">
        <v>97</v>
      </c>
      <c r="C90" s="72" t="s">
        <v>109</v>
      </c>
      <c r="D90" s="72" t="s">
        <v>109</v>
      </c>
      <c r="E90" s="73" t="s">
        <v>109</v>
      </c>
      <c r="F90" s="242" t="s">
        <v>66</v>
      </c>
      <c r="G90" s="243">
        <v>-2764</v>
      </c>
      <c r="H90" s="74">
        <v>-1613</v>
      </c>
      <c r="J90" s="74"/>
      <c r="K90" s="74"/>
      <c r="L90" s="74"/>
      <c r="M90" s="74"/>
      <c r="N90" s="74"/>
      <c r="O90" s="74"/>
    </row>
    <row r="91" spans="1:15">
      <c r="A91" s="59" t="s">
        <v>301</v>
      </c>
      <c r="B91" s="71" t="s">
        <v>87</v>
      </c>
      <c r="C91" s="68">
        <v>67230</v>
      </c>
      <c r="D91" s="68">
        <v>47994</v>
      </c>
      <c r="E91" s="69">
        <v>48181</v>
      </c>
      <c r="F91" s="242">
        <v>62112</v>
      </c>
      <c r="G91" s="242">
        <v>68948</v>
      </c>
      <c r="H91" s="70" t="s">
        <v>66</v>
      </c>
      <c r="J91" s="74"/>
      <c r="K91" s="74"/>
      <c r="L91" s="74"/>
      <c r="M91" s="74"/>
      <c r="N91" s="74"/>
      <c r="O91" s="74"/>
    </row>
    <row r="92" spans="1:15">
      <c r="A92" s="59" t="s">
        <v>88</v>
      </c>
      <c r="B92" s="71" t="s">
        <v>89</v>
      </c>
      <c r="C92" s="68">
        <v>43309</v>
      </c>
      <c r="D92" s="68">
        <v>33259</v>
      </c>
      <c r="E92" s="69">
        <v>31250</v>
      </c>
      <c r="F92" s="242">
        <v>30673</v>
      </c>
      <c r="G92" s="242">
        <v>27640</v>
      </c>
      <c r="H92" s="70" t="s">
        <v>66</v>
      </c>
      <c r="J92" s="74"/>
      <c r="K92" s="74"/>
      <c r="L92" s="74"/>
      <c r="M92" s="74"/>
      <c r="N92" s="74"/>
      <c r="O92" s="74"/>
    </row>
    <row r="93" spans="1:15">
      <c r="A93" s="59" t="s">
        <v>91</v>
      </c>
      <c r="B93" s="71" t="s">
        <v>92</v>
      </c>
      <c r="C93" s="68">
        <v>34747</v>
      </c>
      <c r="D93" s="68">
        <v>46819</v>
      </c>
      <c r="E93" s="69">
        <v>38877</v>
      </c>
      <c r="F93" s="242">
        <v>54337</v>
      </c>
      <c r="G93" s="242">
        <v>55503</v>
      </c>
      <c r="H93" s="70" t="s">
        <v>66</v>
      </c>
      <c r="J93" s="74"/>
      <c r="K93" s="74"/>
      <c r="L93" s="74"/>
      <c r="M93" s="74"/>
      <c r="N93" s="74"/>
      <c r="O93" s="74"/>
    </row>
    <row r="94" spans="1:15">
      <c r="A94" s="59" t="s">
        <v>94</v>
      </c>
      <c r="B94" s="71" t="s">
        <v>0</v>
      </c>
      <c r="C94" s="68">
        <v>3331</v>
      </c>
      <c r="D94" s="68">
        <v>3860</v>
      </c>
      <c r="E94" s="69">
        <v>3083</v>
      </c>
      <c r="F94" s="242">
        <v>3749</v>
      </c>
      <c r="G94" s="242">
        <v>3780</v>
      </c>
      <c r="H94" s="70" t="s">
        <v>66</v>
      </c>
      <c r="J94" s="74"/>
      <c r="K94" s="74"/>
      <c r="L94" s="74"/>
      <c r="M94" s="74"/>
      <c r="N94" s="74"/>
      <c r="O94" s="74"/>
    </row>
    <row r="95" spans="1:15">
      <c r="A95" s="59" t="s">
        <v>96</v>
      </c>
      <c r="B95" s="75" t="s">
        <v>97</v>
      </c>
      <c r="C95" s="76">
        <v>-6729</v>
      </c>
      <c r="D95" s="76">
        <v>-7182</v>
      </c>
      <c r="E95" s="77">
        <v>-6843</v>
      </c>
      <c r="F95" s="243">
        <v>-8054</v>
      </c>
      <c r="G95" s="243">
        <v>-2851</v>
      </c>
      <c r="H95" s="70" t="s">
        <v>66</v>
      </c>
      <c r="J95" s="74"/>
      <c r="K95" s="74"/>
      <c r="L95" s="74"/>
      <c r="M95" s="74"/>
      <c r="N95" s="74"/>
      <c r="O95" s="74"/>
    </row>
    <row r="96" spans="1:15">
      <c r="A96" s="59" t="s">
        <v>98</v>
      </c>
      <c r="B96" s="67" t="s">
        <v>99</v>
      </c>
      <c r="C96" s="68">
        <v>253006</v>
      </c>
      <c r="D96" s="68">
        <v>258922</v>
      </c>
      <c r="E96" s="69">
        <v>273183</v>
      </c>
      <c r="F96" s="242">
        <v>301486</v>
      </c>
      <c r="G96" s="242">
        <v>307339</v>
      </c>
      <c r="H96" s="70" t="s">
        <v>66</v>
      </c>
      <c r="J96" s="78"/>
      <c r="K96" s="78"/>
      <c r="L96" s="78"/>
      <c r="M96" s="78"/>
      <c r="N96" s="78"/>
      <c r="O96" s="78"/>
    </row>
    <row r="97" spans="1:15">
      <c r="A97" s="59" t="s">
        <v>301</v>
      </c>
      <c r="B97" s="71" t="s">
        <v>87</v>
      </c>
      <c r="C97" s="68">
        <v>90424</v>
      </c>
      <c r="D97" s="68">
        <v>82357</v>
      </c>
      <c r="E97" s="69">
        <v>85889</v>
      </c>
      <c r="F97" s="242">
        <v>102754</v>
      </c>
      <c r="G97" s="242">
        <v>114985</v>
      </c>
      <c r="H97" s="70" t="s">
        <v>66</v>
      </c>
      <c r="J97" s="78"/>
      <c r="K97" s="78"/>
      <c r="L97" s="78"/>
      <c r="M97" s="78"/>
      <c r="N97" s="78"/>
      <c r="O97" s="78"/>
    </row>
    <row r="98" spans="1:15">
      <c r="A98" s="59" t="s">
        <v>88</v>
      </c>
      <c r="B98" s="71" t="s">
        <v>89</v>
      </c>
      <c r="C98" s="68">
        <v>97705</v>
      </c>
      <c r="D98" s="68">
        <v>98334</v>
      </c>
      <c r="E98" s="69">
        <v>116259</v>
      </c>
      <c r="F98" s="242">
        <v>114311</v>
      </c>
      <c r="G98" s="242">
        <v>99299</v>
      </c>
      <c r="H98" s="70" t="s">
        <v>66</v>
      </c>
      <c r="J98" s="78"/>
      <c r="K98" s="78"/>
      <c r="L98" s="78"/>
      <c r="M98" s="78"/>
      <c r="N98" s="78"/>
      <c r="O98" s="78"/>
    </row>
    <row r="99" spans="1:15">
      <c r="A99" s="59" t="s">
        <v>91</v>
      </c>
      <c r="B99" s="71" t="s">
        <v>92</v>
      </c>
      <c r="C99" s="68">
        <v>67310</v>
      </c>
      <c r="D99" s="68">
        <v>80270</v>
      </c>
      <c r="E99" s="69">
        <v>72731</v>
      </c>
      <c r="F99" s="242">
        <v>84655</v>
      </c>
      <c r="G99" s="242">
        <v>85562</v>
      </c>
      <c r="H99" s="70" t="s">
        <v>66</v>
      </c>
      <c r="J99" s="78"/>
      <c r="K99" s="78"/>
      <c r="L99" s="78"/>
      <c r="M99" s="78"/>
      <c r="N99" s="78"/>
      <c r="O99" s="78"/>
    </row>
    <row r="100" spans="1:15">
      <c r="A100" s="59" t="s">
        <v>94</v>
      </c>
      <c r="B100" s="71" t="s">
        <v>0</v>
      </c>
      <c r="C100" s="68">
        <v>4317</v>
      </c>
      <c r="D100" s="68">
        <v>4998</v>
      </c>
      <c r="E100" s="69">
        <v>4865</v>
      </c>
      <c r="F100" s="242">
        <v>7163</v>
      </c>
      <c r="G100" s="242">
        <v>9153</v>
      </c>
      <c r="H100" s="70" t="s">
        <v>66</v>
      </c>
      <c r="J100" s="78"/>
      <c r="K100" s="78"/>
      <c r="L100" s="78"/>
      <c r="M100" s="78"/>
      <c r="N100" s="78"/>
      <c r="O100" s="78"/>
    </row>
    <row r="101" spans="1:15">
      <c r="A101" s="59" t="s">
        <v>100</v>
      </c>
      <c r="B101" s="75" t="s">
        <v>114</v>
      </c>
      <c r="C101" s="76">
        <v>-6751</v>
      </c>
      <c r="D101" s="76">
        <v>-7038</v>
      </c>
      <c r="E101" s="77">
        <v>-6562</v>
      </c>
      <c r="F101" s="243">
        <v>-7398</v>
      </c>
      <c r="G101" s="243">
        <v>-1661</v>
      </c>
      <c r="H101" s="70" t="s">
        <v>66</v>
      </c>
      <c r="J101" s="78"/>
      <c r="K101" s="78"/>
      <c r="L101" s="78"/>
      <c r="M101" s="78"/>
      <c r="N101" s="78"/>
      <c r="O101" s="78"/>
    </row>
    <row r="102" spans="1:15">
      <c r="A102" s="59" t="s">
        <v>115</v>
      </c>
      <c r="B102" s="67" t="s">
        <v>116</v>
      </c>
      <c r="C102" s="72">
        <v>14.2</v>
      </c>
      <c r="D102" s="72">
        <v>13.7</v>
      </c>
      <c r="E102" s="73">
        <v>14.4</v>
      </c>
      <c r="F102" s="244">
        <v>15.5</v>
      </c>
      <c r="G102" s="244">
        <v>16.399999999999999</v>
      </c>
      <c r="H102" s="70" t="s">
        <v>66</v>
      </c>
      <c r="J102" s="78"/>
      <c r="K102" s="78"/>
      <c r="L102" s="78"/>
      <c r="M102" s="78"/>
      <c r="N102" s="78"/>
      <c r="O102" s="78"/>
    </row>
    <row r="103" spans="1:15">
      <c r="A103" s="59" t="s">
        <v>102</v>
      </c>
      <c r="B103" s="71" t="s">
        <v>87</v>
      </c>
      <c r="C103" s="72">
        <v>10.5</v>
      </c>
      <c r="D103" s="72">
        <v>9.3000000000000007</v>
      </c>
      <c r="E103" s="73">
        <v>10.1</v>
      </c>
      <c r="F103" s="244">
        <v>11.8</v>
      </c>
      <c r="G103" s="244">
        <v>13.1</v>
      </c>
      <c r="H103" s="70" t="s">
        <v>66</v>
      </c>
      <c r="J103" s="78"/>
      <c r="K103" s="78"/>
      <c r="L103" s="78"/>
      <c r="M103" s="78"/>
      <c r="N103" s="78"/>
      <c r="O103" s="78"/>
    </row>
    <row r="104" spans="1:15">
      <c r="A104" s="79" t="s">
        <v>103</v>
      </c>
      <c r="B104" s="80" t="s">
        <v>89</v>
      </c>
      <c r="C104" s="72">
        <v>17.399999999999999</v>
      </c>
      <c r="D104" s="72">
        <v>15.8</v>
      </c>
      <c r="E104" s="73">
        <v>16.8</v>
      </c>
      <c r="F104" s="245">
        <v>16.7</v>
      </c>
      <c r="G104" s="245">
        <v>17.2</v>
      </c>
      <c r="H104" s="81" t="s">
        <v>66</v>
      </c>
      <c r="J104" s="78"/>
      <c r="K104" s="78"/>
      <c r="L104" s="78"/>
      <c r="M104" s="78"/>
      <c r="N104" s="78"/>
      <c r="O104" s="78"/>
    </row>
    <row r="105" spans="1:15">
      <c r="A105" s="79" t="s">
        <v>104</v>
      </c>
      <c r="B105" s="80" t="s">
        <v>92</v>
      </c>
      <c r="C105" s="82">
        <v>20</v>
      </c>
      <c r="D105" s="72">
        <v>22.6</v>
      </c>
      <c r="E105" s="73">
        <v>22.4</v>
      </c>
      <c r="F105" s="245">
        <v>25.5</v>
      </c>
      <c r="G105" s="245">
        <v>26.5</v>
      </c>
      <c r="H105" s="81" t="s">
        <v>66</v>
      </c>
      <c r="J105" s="83"/>
      <c r="K105" s="83"/>
      <c r="L105" s="83"/>
      <c r="M105" s="83"/>
      <c r="N105" s="83"/>
      <c r="O105" s="83"/>
    </row>
    <row r="106" spans="1:15">
      <c r="A106" s="84" t="s">
        <v>105</v>
      </c>
      <c r="B106" s="85" t="s">
        <v>0</v>
      </c>
      <c r="C106" s="86">
        <v>17.5</v>
      </c>
      <c r="D106" s="86">
        <v>19.7</v>
      </c>
      <c r="E106" s="262">
        <v>19.8</v>
      </c>
      <c r="F106" s="246">
        <v>12.4</v>
      </c>
      <c r="G106" s="246">
        <v>9.5</v>
      </c>
      <c r="H106" s="87" t="s">
        <v>66</v>
      </c>
    </row>
    <row r="107" spans="1:15">
      <c r="C107" s="88"/>
      <c r="D107" s="88"/>
      <c r="E107" s="88"/>
      <c r="F107" s="88"/>
      <c r="G107" s="247"/>
      <c r="H107" s="247"/>
      <c r="I107" s="88"/>
    </row>
    <row r="108" spans="1:15" s="51" customFormat="1" ht="10.7" customHeight="1">
      <c r="A108" s="373" t="s">
        <v>117</v>
      </c>
      <c r="B108" s="373"/>
      <c r="C108" s="373"/>
      <c r="D108" s="373"/>
      <c r="E108" s="373"/>
      <c r="F108" s="373"/>
      <c r="G108" s="373"/>
      <c r="H108" s="373"/>
      <c r="I108" s="373"/>
    </row>
    <row r="109" spans="1:15" s="51" customFormat="1" ht="10.7" customHeight="1">
      <c r="A109" s="374" t="s">
        <v>212</v>
      </c>
      <c r="B109" s="374"/>
      <c r="C109" s="374"/>
      <c r="D109" s="374"/>
      <c r="E109" s="374"/>
      <c r="F109" s="374"/>
      <c r="G109" s="374"/>
      <c r="H109" s="374"/>
      <c r="I109" s="374"/>
    </row>
  </sheetData>
  <mergeCells count="3">
    <mergeCell ref="G72:I72"/>
    <mergeCell ref="A108:I108"/>
    <mergeCell ref="A109:I109"/>
  </mergeCells>
  <phoneticPr fontId="13"/>
  <pageMargins left="0.70866141732283472" right="0.70866141732283472" top="0.74803149606299213" bottom="0.74803149606299213" header="0.31496062992125984" footer="0.31496062992125984"/>
  <pageSetup paperSize="9" scale="49" orientation="landscape" r:id="rId1"/>
  <rowBreaks count="1" manualBreakCount="1">
    <brk id="7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28"/>
  <sheetViews>
    <sheetView view="pageBreakPreview" topLeftCell="A22" zoomScale="110" zoomScaleNormal="110" zoomScaleSheetLayoutView="110" workbookViewId="0">
      <selection sqref="A1:N1"/>
    </sheetView>
  </sheetViews>
  <sheetFormatPr defaultColWidth="9" defaultRowHeight="11.25"/>
  <cols>
    <col min="1" max="1" width="23" style="89" customWidth="1"/>
    <col min="2" max="2" width="33.875" style="89" customWidth="1"/>
    <col min="3" max="6" width="8.625" style="89" customWidth="1"/>
    <col min="7" max="14" width="8" style="89" customWidth="1"/>
    <col min="15" max="16384" width="9" style="89"/>
  </cols>
  <sheetData>
    <row r="1" spans="1:14">
      <c r="A1" s="375" t="s">
        <v>118</v>
      </c>
      <c r="B1" s="375"/>
      <c r="C1" s="375"/>
      <c r="D1" s="375"/>
      <c r="E1" s="375"/>
      <c r="F1" s="375"/>
      <c r="G1" s="375"/>
      <c r="H1" s="375"/>
      <c r="I1" s="375"/>
      <c r="J1" s="375"/>
      <c r="K1" s="375"/>
      <c r="L1" s="375"/>
      <c r="M1" s="375"/>
      <c r="N1" s="375"/>
    </row>
    <row r="2" spans="1:14">
      <c r="A2" s="90"/>
      <c r="B2" s="91"/>
      <c r="C2" s="91"/>
      <c r="D2" s="91"/>
      <c r="E2" s="91"/>
      <c r="F2" s="91"/>
      <c r="G2" s="91"/>
      <c r="H2" s="91"/>
      <c r="I2" s="91"/>
      <c r="J2" s="91"/>
      <c r="K2" s="91"/>
      <c r="L2" s="91"/>
      <c r="M2" s="91"/>
      <c r="N2" s="91"/>
    </row>
    <row r="3" spans="1:14">
      <c r="A3" s="264" t="s">
        <v>2</v>
      </c>
      <c r="E3" s="263"/>
      <c r="G3" s="192" t="s">
        <v>48</v>
      </c>
    </row>
    <row r="4" spans="1:14" ht="14.25">
      <c r="A4" s="304"/>
      <c r="B4" s="304"/>
      <c r="C4" s="193">
        <v>2021</v>
      </c>
      <c r="D4" s="193">
        <v>2020</v>
      </c>
      <c r="E4" s="93">
        <v>2019</v>
      </c>
      <c r="F4" s="92">
        <v>2018</v>
      </c>
      <c r="G4" s="93" t="s">
        <v>268</v>
      </c>
      <c r="H4" s="93">
        <v>2016</v>
      </c>
    </row>
    <row r="5" spans="1:14">
      <c r="A5" s="97" t="s">
        <v>312</v>
      </c>
      <c r="B5" s="94" t="s">
        <v>119</v>
      </c>
      <c r="C5" s="194">
        <v>2471933</v>
      </c>
      <c r="D5" s="194">
        <v>2459363.2629999998</v>
      </c>
      <c r="E5" s="15">
        <v>2412874</v>
      </c>
      <c r="F5" s="9">
        <v>2303624</v>
      </c>
      <c r="G5" s="95">
        <v>2398572</v>
      </c>
      <c r="H5" s="96">
        <v>2422825</v>
      </c>
    </row>
    <row r="6" spans="1:14">
      <c r="A6" s="97" t="s">
        <v>120</v>
      </c>
      <c r="B6" s="98" t="s">
        <v>121</v>
      </c>
      <c r="C6" s="194">
        <v>551471</v>
      </c>
      <c r="D6" s="194">
        <v>642643.72900000005</v>
      </c>
      <c r="E6" s="15">
        <v>530851.22199999995</v>
      </c>
      <c r="F6" s="15">
        <v>414994</v>
      </c>
      <c r="G6" s="99">
        <v>486475</v>
      </c>
      <c r="H6" s="100">
        <v>632133</v>
      </c>
    </row>
    <row r="7" spans="1:14" ht="12">
      <c r="A7" s="97" t="s">
        <v>313</v>
      </c>
      <c r="B7" s="98" t="s">
        <v>122</v>
      </c>
      <c r="C7" s="194">
        <v>399822</v>
      </c>
      <c r="D7" s="194">
        <v>476558.77899999998</v>
      </c>
      <c r="E7" s="15">
        <v>363836.897</v>
      </c>
      <c r="F7" s="15">
        <v>240119</v>
      </c>
      <c r="G7" s="99">
        <v>323861</v>
      </c>
      <c r="H7" s="100">
        <v>570161</v>
      </c>
    </row>
    <row r="8" spans="1:14" ht="12">
      <c r="A8" s="97" t="s">
        <v>314</v>
      </c>
      <c r="B8" s="97" t="s">
        <v>123</v>
      </c>
      <c r="C8" s="194">
        <v>894179</v>
      </c>
      <c r="D8" s="195">
        <v>838584</v>
      </c>
      <c r="E8" s="101">
        <v>906576</v>
      </c>
      <c r="F8" s="101">
        <v>906578</v>
      </c>
      <c r="G8" s="99">
        <v>947162</v>
      </c>
      <c r="H8" s="100">
        <v>695860</v>
      </c>
    </row>
    <row r="9" spans="1:14" ht="22.5">
      <c r="A9" s="102" t="s">
        <v>124</v>
      </c>
      <c r="B9" s="103" t="s">
        <v>125</v>
      </c>
      <c r="C9" s="196">
        <v>219303</v>
      </c>
      <c r="D9" s="196">
        <v>164839</v>
      </c>
      <c r="E9" s="21">
        <v>178826</v>
      </c>
      <c r="F9" s="21">
        <v>198051</v>
      </c>
      <c r="G9" s="99">
        <v>221710</v>
      </c>
      <c r="H9" s="100">
        <v>232263</v>
      </c>
    </row>
    <row r="10" spans="1:14" ht="22.5">
      <c r="A10" s="102" t="s">
        <v>126</v>
      </c>
      <c r="B10" s="103" t="s">
        <v>127</v>
      </c>
      <c r="C10" s="196">
        <v>-56408</v>
      </c>
      <c r="D10" s="196">
        <v>-115981</v>
      </c>
      <c r="E10" s="21">
        <v>-175619</v>
      </c>
      <c r="F10" s="21">
        <v>47389</v>
      </c>
      <c r="G10" s="104">
        <v>63214</v>
      </c>
      <c r="H10" s="105">
        <v>-82656</v>
      </c>
    </row>
    <row r="11" spans="1:14" ht="22.5">
      <c r="A11" s="102" t="s">
        <v>213</v>
      </c>
      <c r="B11" s="103" t="s">
        <v>128</v>
      </c>
      <c r="C11" s="196">
        <v>-180463</v>
      </c>
      <c r="D11" s="196">
        <v>-52474</v>
      </c>
      <c r="E11" s="21">
        <v>-9997</v>
      </c>
      <c r="F11" s="21">
        <v>-226699</v>
      </c>
      <c r="G11" s="104">
        <v>-182163</v>
      </c>
      <c r="H11" s="105">
        <v>-157271</v>
      </c>
    </row>
    <row r="12" spans="1:14">
      <c r="A12" s="97" t="s">
        <v>129</v>
      </c>
      <c r="B12" s="94" t="s">
        <v>130</v>
      </c>
      <c r="C12" s="194">
        <v>162895</v>
      </c>
      <c r="D12" s="194">
        <v>48858</v>
      </c>
      <c r="E12" s="15">
        <f>E9+E10</f>
        <v>3207</v>
      </c>
      <c r="F12" s="15">
        <f>F9+F10</f>
        <v>245440</v>
      </c>
      <c r="G12" s="99">
        <f>G9+G10</f>
        <v>284924</v>
      </c>
      <c r="H12" s="100">
        <f>H9+H10</f>
        <v>149607</v>
      </c>
      <c r="J12" s="330"/>
    </row>
    <row r="13" spans="1:14" ht="12">
      <c r="A13" s="106" t="s">
        <v>131</v>
      </c>
      <c r="B13" s="107" t="s">
        <v>214</v>
      </c>
      <c r="C13" s="197">
        <v>6.9</v>
      </c>
      <c r="D13" s="197">
        <v>8.1999999999999993</v>
      </c>
      <c r="E13" s="108">
        <v>6.6</v>
      </c>
      <c r="F13" s="108">
        <v>17.7</v>
      </c>
      <c r="G13" s="108">
        <v>29.5</v>
      </c>
      <c r="H13" s="109">
        <v>22.2</v>
      </c>
    </row>
    <row r="14" spans="1:14" ht="12">
      <c r="A14" s="198" t="s">
        <v>215</v>
      </c>
      <c r="B14" s="199" t="s">
        <v>216</v>
      </c>
      <c r="C14" s="200">
        <v>4.2</v>
      </c>
      <c r="D14" s="200">
        <v>6</v>
      </c>
      <c r="E14" s="201">
        <v>5.2</v>
      </c>
      <c r="F14" s="201">
        <v>12</v>
      </c>
      <c r="G14" s="201">
        <v>16.3</v>
      </c>
      <c r="H14" s="131">
        <v>10.8</v>
      </c>
    </row>
    <row r="15" spans="1:14">
      <c r="A15" s="106"/>
      <c r="B15" s="106"/>
      <c r="C15" s="110"/>
      <c r="D15" s="110"/>
      <c r="E15" s="111"/>
    </row>
    <row r="16" spans="1:14">
      <c r="A16" s="264" t="s">
        <v>245</v>
      </c>
      <c r="B16" s="112"/>
      <c r="C16" s="112"/>
      <c r="D16" s="112"/>
      <c r="E16" s="112"/>
      <c r="F16" s="112"/>
      <c r="G16" s="112"/>
      <c r="H16" s="112"/>
      <c r="I16" s="112"/>
      <c r="J16" s="112"/>
      <c r="K16" s="112"/>
      <c r="L16" s="112"/>
      <c r="M16" s="192" t="s">
        <v>315</v>
      </c>
    </row>
    <row r="17" spans="1:14" ht="14.25">
      <c r="A17" s="304"/>
      <c r="B17" s="304"/>
      <c r="C17" s="113">
        <v>2016</v>
      </c>
      <c r="D17" s="113">
        <v>2015</v>
      </c>
      <c r="E17" s="113">
        <v>2014</v>
      </c>
      <c r="F17" s="114">
        <v>2013</v>
      </c>
      <c r="G17" s="114">
        <v>2012</v>
      </c>
      <c r="H17" s="114">
        <v>2011</v>
      </c>
      <c r="I17" s="114">
        <v>2010</v>
      </c>
      <c r="J17" s="114">
        <v>2009</v>
      </c>
      <c r="K17" s="114">
        <v>2008</v>
      </c>
      <c r="L17" s="114">
        <v>2007</v>
      </c>
      <c r="M17" s="114">
        <v>2006</v>
      </c>
    </row>
    <row r="18" spans="1:14">
      <c r="A18" s="97" t="s">
        <v>133</v>
      </c>
      <c r="B18" s="97" t="s">
        <v>119</v>
      </c>
      <c r="C18" s="96">
        <v>2348166</v>
      </c>
      <c r="D18" s="96">
        <v>2443773</v>
      </c>
      <c r="E18" s="115">
        <v>2965868</v>
      </c>
      <c r="F18" s="116">
        <v>2896456</v>
      </c>
      <c r="G18" s="116">
        <v>2951061</v>
      </c>
      <c r="H18" s="116">
        <v>2854254</v>
      </c>
      <c r="I18" s="116">
        <v>2649197</v>
      </c>
      <c r="J18" s="116">
        <v>2861194</v>
      </c>
      <c r="K18" s="116">
        <v>2619623</v>
      </c>
      <c r="L18" s="116">
        <v>2469667</v>
      </c>
      <c r="M18" s="116">
        <v>1963586</v>
      </c>
    </row>
    <row r="19" spans="1:14">
      <c r="A19" s="97" t="s">
        <v>120</v>
      </c>
      <c r="B19" s="117" t="s">
        <v>134</v>
      </c>
      <c r="C19" s="100">
        <v>711762</v>
      </c>
      <c r="D19" s="100">
        <v>821478</v>
      </c>
      <c r="E19" s="118">
        <v>873003</v>
      </c>
      <c r="F19" s="116">
        <v>858911</v>
      </c>
      <c r="G19" s="116">
        <v>1037188</v>
      </c>
      <c r="H19" s="116">
        <v>1144786</v>
      </c>
      <c r="I19" s="116">
        <v>859376</v>
      </c>
      <c r="J19" s="116">
        <v>963209</v>
      </c>
      <c r="K19" s="116">
        <v>723703</v>
      </c>
      <c r="L19" s="116">
        <v>673872</v>
      </c>
      <c r="M19" s="116">
        <v>302762</v>
      </c>
    </row>
    <row r="20" spans="1:14" ht="12">
      <c r="A20" s="97" t="s">
        <v>313</v>
      </c>
      <c r="B20" s="117" t="s">
        <v>135</v>
      </c>
      <c r="C20" s="100">
        <v>589649</v>
      </c>
      <c r="D20" s="100">
        <v>690639</v>
      </c>
      <c r="E20" s="118">
        <v>754472</v>
      </c>
      <c r="F20" s="116">
        <v>677319</v>
      </c>
      <c r="G20" s="116">
        <v>879711</v>
      </c>
      <c r="H20" s="116">
        <v>1073939</v>
      </c>
      <c r="I20" s="116">
        <v>814098</v>
      </c>
      <c r="J20" s="116">
        <v>844412</v>
      </c>
      <c r="K20" s="116">
        <v>655246</v>
      </c>
      <c r="L20" s="116">
        <v>621565</v>
      </c>
      <c r="M20" s="116">
        <v>216174</v>
      </c>
    </row>
    <row r="21" spans="1:14" ht="12">
      <c r="A21" s="97" t="s">
        <v>316</v>
      </c>
      <c r="B21" s="97" t="s">
        <v>136</v>
      </c>
      <c r="C21" s="100">
        <v>680662</v>
      </c>
      <c r="D21" s="100">
        <v>663842</v>
      </c>
      <c r="E21" s="100">
        <v>1101833</v>
      </c>
      <c r="F21" s="116">
        <v>1075861</v>
      </c>
      <c r="G21" s="116">
        <v>948943</v>
      </c>
      <c r="H21" s="116">
        <v>852922</v>
      </c>
      <c r="I21" s="116">
        <v>962476</v>
      </c>
      <c r="J21" s="116">
        <v>981322</v>
      </c>
      <c r="K21" s="116">
        <v>927812</v>
      </c>
      <c r="L21" s="116">
        <v>1054811</v>
      </c>
      <c r="M21" s="116">
        <v>993989</v>
      </c>
    </row>
    <row r="22" spans="1:14" ht="22.5">
      <c r="A22" s="102" t="s">
        <v>124</v>
      </c>
      <c r="B22" s="102" t="s">
        <v>125</v>
      </c>
      <c r="C22" s="100">
        <v>226468</v>
      </c>
      <c r="D22" s="100">
        <v>171011</v>
      </c>
      <c r="E22" s="118">
        <v>155247</v>
      </c>
      <c r="F22" s="116">
        <v>205517</v>
      </c>
      <c r="G22" s="116">
        <v>212061</v>
      </c>
      <c r="H22" s="116">
        <v>196792</v>
      </c>
      <c r="I22" s="116">
        <v>218025</v>
      </c>
      <c r="J22" s="116">
        <v>189907</v>
      </c>
      <c r="K22" s="116">
        <v>131281</v>
      </c>
      <c r="L22" s="116">
        <v>114585</v>
      </c>
      <c r="M22" s="116">
        <v>123685</v>
      </c>
    </row>
    <row r="23" spans="1:14" ht="22.5">
      <c r="A23" s="102" t="s">
        <v>126</v>
      </c>
      <c r="B23" s="102" t="s">
        <v>127</v>
      </c>
      <c r="C23" s="105">
        <v>-77520</v>
      </c>
      <c r="D23" s="105">
        <v>-70659</v>
      </c>
      <c r="E23" s="119">
        <v>-139397</v>
      </c>
      <c r="F23" s="116">
        <v>85526</v>
      </c>
      <c r="G23" s="116">
        <v>-48379</v>
      </c>
      <c r="H23" s="116">
        <v>-361658</v>
      </c>
      <c r="I23" s="116">
        <v>-140917</v>
      </c>
      <c r="J23" s="116">
        <v>-321654</v>
      </c>
      <c r="K23" s="116">
        <v>-169330</v>
      </c>
      <c r="L23" s="116">
        <v>-269621</v>
      </c>
      <c r="M23" s="116">
        <v>-153239</v>
      </c>
    </row>
    <row r="24" spans="1:14" ht="22.5">
      <c r="A24" s="102" t="s">
        <v>213</v>
      </c>
      <c r="B24" s="102" t="s">
        <v>128</v>
      </c>
      <c r="C24" s="105">
        <v>-145184</v>
      </c>
      <c r="D24" s="105">
        <v>-78221</v>
      </c>
      <c r="E24" s="119">
        <v>-80701</v>
      </c>
      <c r="F24" s="116">
        <v>-272357</v>
      </c>
      <c r="G24" s="116">
        <v>-160008</v>
      </c>
      <c r="H24" s="116">
        <v>193214</v>
      </c>
      <c r="I24" s="116">
        <v>-140197</v>
      </c>
      <c r="J24" s="116">
        <v>174208</v>
      </c>
      <c r="K24" s="116">
        <v>26684</v>
      </c>
      <c r="L24" s="116">
        <v>121555</v>
      </c>
      <c r="M24" s="116">
        <v>-50012</v>
      </c>
    </row>
    <row r="25" spans="1:14">
      <c r="A25" s="97" t="s">
        <v>129</v>
      </c>
      <c r="B25" s="97" t="s">
        <v>130</v>
      </c>
      <c r="C25" s="100">
        <v>148947</v>
      </c>
      <c r="D25" s="100">
        <v>100351</v>
      </c>
      <c r="E25" s="118">
        <v>15849</v>
      </c>
      <c r="F25" s="116">
        <v>291043</v>
      </c>
      <c r="G25" s="116">
        <v>163681</v>
      </c>
      <c r="H25" s="116">
        <v>-164866</v>
      </c>
      <c r="I25" s="116">
        <v>77107</v>
      </c>
      <c r="J25" s="116">
        <v>-131746</v>
      </c>
      <c r="K25" s="116">
        <v>-38049</v>
      </c>
      <c r="L25" s="116">
        <v>-155036</v>
      </c>
      <c r="M25" s="116">
        <v>-29554</v>
      </c>
    </row>
    <row r="26" spans="1:14" ht="12">
      <c r="A26" s="198" t="s">
        <v>131</v>
      </c>
      <c r="B26" s="198" t="s">
        <v>132</v>
      </c>
      <c r="C26" s="202">
        <v>21.9</v>
      </c>
      <c r="D26" s="202">
        <v>-0.3</v>
      </c>
      <c r="E26" s="203">
        <v>8.6</v>
      </c>
      <c r="F26" s="204">
        <v>14</v>
      </c>
      <c r="G26" s="204">
        <v>12.4</v>
      </c>
      <c r="H26" s="204">
        <v>6.9</v>
      </c>
      <c r="I26" s="204">
        <v>8.8000000000000007</v>
      </c>
      <c r="J26" s="204">
        <v>8.3000000000000007</v>
      </c>
      <c r="K26" s="204">
        <v>8.1</v>
      </c>
      <c r="L26" s="204">
        <v>6.5</v>
      </c>
      <c r="M26" s="204">
        <v>5.4</v>
      </c>
    </row>
    <row r="27" spans="1:14" ht="119.25" customHeight="1">
      <c r="A27" s="376" t="s">
        <v>217</v>
      </c>
      <c r="B27" s="377"/>
      <c r="C27" s="377"/>
      <c r="D27" s="377"/>
      <c r="E27" s="377"/>
      <c r="F27" s="377"/>
      <c r="G27" s="377"/>
      <c r="H27" s="377"/>
      <c r="I27" s="377"/>
      <c r="J27" s="377"/>
      <c r="K27" s="377"/>
      <c r="L27" s="377"/>
      <c r="M27" s="377"/>
      <c r="N27" s="377"/>
    </row>
    <row r="28" spans="1:14" ht="132.19999999999999" customHeight="1">
      <c r="A28" s="378" t="s">
        <v>218</v>
      </c>
      <c r="B28" s="379"/>
      <c r="C28" s="379"/>
      <c r="D28" s="379"/>
      <c r="E28" s="379"/>
      <c r="F28" s="379"/>
      <c r="G28" s="379"/>
      <c r="H28" s="379"/>
      <c r="I28" s="379"/>
      <c r="J28" s="379"/>
      <c r="K28" s="379"/>
      <c r="L28" s="379"/>
      <c r="M28" s="379"/>
      <c r="N28" s="379"/>
    </row>
  </sheetData>
  <mergeCells count="3">
    <mergeCell ref="A1:N1"/>
    <mergeCell ref="A27:N27"/>
    <mergeCell ref="A28:N28"/>
  </mergeCells>
  <phoneticPr fontId="13"/>
  <pageMargins left="0.70866141732283472" right="0.70866141732283472" top="0.74803149606299213" bottom="0.74803149606299213" header="0.31496062992125984" footer="0.31496062992125984"/>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12"/>
  <sheetViews>
    <sheetView zoomScale="110" zoomScaleNormal="110" zoomScaleSheetLayoutView="110" workbookViewId="0"/>
  </sheetViews>
  <sheetFormatPr defaultColWidth="9.125" defaultRowHeight="11.25"/>
  <cols>
    <col min="1" max="1" width="24.875" style="1" customWidth="1"/>
    <col min="2" max="2" width="37.5" style="1" customWidth="1"/>
    <col min="3" max="3" width="8.375" style="325" customWidth="1"/>
    <col min="4" max="8" width="8.375" style="264" customWidth="1"/>
    <col min="9" max="18" width="8.375" style="1" customWidth="1"/>
    <col min="19" max="16384" width="9.125" style="1"/>
  </cols>
  <sheetData>
    <row r="1" spans="1:18">
      <c r="A1" s="264" t="s">
        <v>137</v>
      </c>
    </row>
    <row r="3" spans="1:18" ht="22.5">
      <c r="A3" s="305"/>
      <c r="B3" s="305"/>
      <c r="C3" s="205" t="s">
        <v>386</v>
      </c>
      <c r="D3" s="206" t="s">
        <v>229</v>
      </c>
      <c r="E3" s="206" t="s">
        <v>219</v>
      </c>
      <c r="F3" s="206" t="s">
        <v>138</v>
      </c>
      <c r="G3" s="120" t="s">
        <v>139</v>
      </c>
      <c r="H3" s="120" t="s">
        <v>140</v>
      </c>
      <c r="I3" s="120" t="s">
        <v>141</v>
      </c>
      <c r="J3" s="114">
        <v>2015</v>
      </c>
      <c r="K3" s="114">
        <v>2014</v>
      </c>
      <c r="L3" s="114">
        <v>2013</v>
      </c>
      <c r="M3" s="114">
        <v>2012</v>
      </c>
      <c r="N3" s="114">
        <v>2011</v>
      </c>
      <c r="O3" s="114">
        <v>2010</v>
      </c>
      <c r="P3" s="114">
        <v>2009</v>
      </c>
      <c r="Q3" s="114">
        <v>2008</v>
      </c>
      <c r="R3" s="114">
        <v>2007</v>
      </c>
    </row>
    <row r="4" spans="1:18">
      <c r="A4" s="121" t="s">
        <v>142</v>
      </c>
      <c r="B4" s="121" t="s">
        <v>143</v>
      </c>
      <c r="C4" s="207">
        <v>0.36199999999999999</v>
      </c>
      <c r="D4" s="208">
        <v>0.34100000000000003</v>
      </c>
      <c r="E4" s="208">
        <v>0.376</v>
      </c>
      <c r="F4" s="208">
        <v>0.39400000000000002</v>
      </c>
      <c r="G4" s="209">
        <v>0.39933260289872474</v>
      </c>
      <c r="H4" s="209">
        <v>0.29144655515771878</v>
      </c>
      <c r="I4" s="210">
        <v>29</v>
      </c>
      <c r="J4" s="211">
        <v>27.2</v>
      </c>
      <c r="K4" s="211">
        <v>37.200000000000003</v>
      </c>
      <c r="L4" s="122">
        <v>37.1</v>
      </c>
      <c r="M4" s="122">
        <v>32.200000000000003</v>
      </c>
      <c r="N4" s="122">
        <v>29.9</v>
      </c>
      <c r="O4" s="122">
        <v>36.299999999999997</v>
      </c>
      <c r="P4" s="123">
        <v>0.34300000000000003</v>
      </c>
      <c r="Q4" s="123">
        <v>0.35399999999999998</v>
      </c>
      <c r="R4" s="123">
        <v>0.42699999999999999</v>
      </c>
    </row>
    <row r="5" spans="1:18" ht="21.75" customHeight="1">
      <c r="A5" s="124" t="s">
        <v>144</v>
      </c>
      <c r="B5" s="1" t="s">
        <v>145</v>
      </c>
      <c r="C5" s="212">
        <v>1.63</v>
      </c>
      <c r="D5" s="213">
        <v>1.95</v>
      </c>
      <c r="E5" s="213">
        <v>1.33</v>
      </c>
      <c r="F5" s="213">
        <v>0.86</v>
      </c>
      <c r="G5" s="214">
        <v>1.1893492862677699</v>
      </c>
      <c r="H5" s="214">
        <v>2.2132548173221744</v>
      </c>
      <c r="I5" s="215">
        <v>2.33</v>
      </c>
      <c r="J5" s="215">
        <v>2.67</v>
      </c>
      <c r="K5" s="215">
        <v>2.76</v>
      </c>
      <c r="L5" s="126">
        <v>2.25</v>
      </c>
      <c r="M5" s="126">
        <v>2.86</v>
      </c>
      <c r="N5" s="126" t="s">
        <v>66</v>
      </c>
      <c r="O5" s="126" t="s">
        <v>66</v>
      </c>
      <c r="P5" s="126" t="s">
        <v>66</v>
      </c>
      <c r="Q5" s="126" t="s">
        <v>66</v>
      </c>
      <c r="R5" s="126" t="s">
        <v>66</v>
      </c>
    </row>
    <row r="6" spans="1:18" ht="12.75">
      <c r="A6" s="124" t="s">
        <v>317</v>
      </c>
      <c r="B6" s="124" t="s">
        <v>146</v>
      </c>
      <c r="C6" s="216">
        <v>0.45</v>
      </c>
      <c r="D6" s="217">
        <v>0.56999999999999995</v>
      </c>
      <c r="E6" s="217" t="s">
        <v>70</v>
      </c>
      <c r="F6" s="217">
        <v>0.26</v>
      </c>
      <c r="G6" s="214">
        <v>0.34</v>
      </c>
      <c r="H6" s="214">
        <v>0.85</v>
      </c>
      <c r="I6" s="215">
        <v>0.87</v>
      </c>
      <c r="J6" s="215">
        <v>1.04</v>
      </c>
      <c r="K6" s="215">
        <v>0.68</v>
      </c>
      <c r="L6" s="128">
        <v>0.63</v>
      </c>
      <c r="M6" s="126">
        <v>0.93</v>
      </c>
      <c r="N6" s="126">
        <v>1.25</v>
      </c>
      <c r="O6" s="126">
        <v>0.81</v>
      </c>
      <c r="P6" s="126">
        <v>0.91</v>
      </c>
      <c r="Q6" s="126">
        <v>0.72</v>
      </c>
      <c r="R6" s="126">
        <v>0.57999999999999996</v>
      </c>
    </row>
    <row r="7" spans="1:18">
      <c r="A7" s="124" t="s">
        <v>318</v>
      </c>
      <c r="B7" s="124" t="s">
        <v>220</v>
      </c>
      <c r="C7" s="216">
        <v>0.62</v>
      </c>
      <c r="D7" s="217">
        <v>0.77</v>
      </c>
      <c r="E7" s="217">
        <v>0.59</v>
      </c>
      <c r="F7" s="217">
        <v>0.46</v>
      </c>
      <c r="G7" s="217">
        <v>0.51</v>
      </c>
      <c r="H7" s="217">
        <v>0.95</v>
      </c>
      <c r="I7" s="217">
        <v>1.1399999999999999</v>
      </c>
      <c r="J7" s="217" t="s">
        <v>70</v>
      </c>
      <c r="K7" s="217" t="s">
        <v>70</v>
      </c>
      <c r="L7" s="217" t="s">
        <v>70</v>
      </c>
      <c r="M7" s="217" t="s">
        <v>70</v>
      </c>
      <c r="N7" s="217" t="s">
        <v>70</v>
      </c>
      <c r="O7" s="217" t="s">
        <v>70</v>
      </c>
      <c r="P7" s="217" t="s">
        <v>70</v>
      </c>
      <c r="Q7" s="217" t="s">
        <v>70</v>
      </c>
      <c r="R7" s="217" t="s">
        <v>70</v>
      </c>
    </row>
    <row r="8" spans="1:18" ht="12">
      <c r="A8" s="12" t="s">
        <v>319</v>
      </c>
      <c r="B8" s="12" t="s">
        <v>147</v>
      </c>
      <c r="C8" s="218">
        <v>25.8</v>
      </c>
      <c r="D8" s="19">
        <v>28.4</v>
      </c>
      <c r="E8" s="19">
        <v>35.1</v>
      </c>
      <c r="F8" s="19">
        <v>12.5</v>
      </c>
      <c r="G8" s="20">
        <v>10.7</v>
      </c>
      <c r="H8" s="20">
        <v>11.7</v>
      </c>
      <c r="I8" s="219">
        <v>11.1</v>
      </c>
      <c r="J8" s="219">
        <v>-581.70000000000005</v>
      </c>
      <c r="K8" s="215">
        <v>13.8</v>
      </c>
      <c r="L8" s="35">
        <v>9.5</v>
      </c>
      <c r="M8" s="35">
        <v>8.1</v>
      </c>
      <c r="N8" s="35">
        <v>13.3</v>
      </c>
      <c r="O8" s="35">
        <v>12.1</v>
      </c>
      <c r="P8" s="35">
        <v>28.9</v>
      </c>
      <c r="Q8" s="35">
        <v>14</v>
      </c>
      <c r="R8" s="35">
        <v>23.5</v>
      </c>
    </row>
    <row r="9" spans="1:18" ht="12">
      <c r="A9" s="129" t="s">
        <v>320</v>
      </c>
      <c r="B9" s="129" t="s">
        <v>148</v>
      </c>
      <c r="C9" s="220">
        <v>1.7</v>
      </c>
      <c r="D9" s="25">
        <v>2.4</v>
      </c>
      <c r="E9" s="25">
        <v>2.2999999999999998</v>
      </c>
      <c r="F9" s="25">
        <v>2.2000000000000002</v>
      </c>
      <c r="G9" s="26">
        <v>2.7</v>
      </c>
      <c r="H9" s="26">
        <v>2.5</v>
      </c>
      <c r="I9" s="221">
        <v>2.5</v>
      </c>
      <c r="J9" s="221">
        <v>2.2999999999999998</v>
      </c>
      <c r="K9" s="221">
        <v>1.2</v>
      </c>
      <c r="L9" s="47">
        <v>1.3</v>
      </c>
      <c r="M9" s="47">
        <v>1</v>
      </c>
      <c r="N9" s="47">
        <v>1.1000000000000001</v>
      </c>
      <c r="O9" s="47">
        <v>1.1000000000000001</v>
      </c>
      <c r="P9" s="47">
        <v>1.5</v>
      </c>
      <c r="Q9" s="47">
        <v>1.2</v>
      </c>
      <c r="R9" s="47">
        <v>1.5</v>
      </c>
    </row>
    <row r="11" spans="1:18" ht="45.2" customHeight="1">
      <c r="A11" s="370" t="s">
        <v>321</v>
      </c>
      <c r="B11" s="368"/>
      <c r="C11" s="368"/>
      <c r="D11" s="368"/>
      <c r="E11" s="368"/>
      <c r="F11" s="368"/>
      <c r="G11" s="368"/>
      <c r="H11" s="368"/>
      <c r="I11" s="368"/>
      <c r="J11" s="368"/>
      <c r="K11" s="368"/>
      <c r="L11" s="368"/>
      <c r="M11" s="368"/>
      <c r="N11" s="368"/>
      <c r="O11" s="368"/>
      <c r="P11" s="368"/>
      <c r="Q11" s="368"/>
    </row>
    <row r="12" spans="1:18" ht="71.099999999999994" customHeight="1">
      <c r="A12" s="370" t="s">
        <v>149</v>
      </c>
      <c r="B12" s="368"/>
      <c r="C12" s="368"/>
      <c r="D12" s="368"/>
      <c r="E12" s="368"/>
      <c r="F12" s="368"/>
      <c r="G12" s="368"/>
      <c r="H12" s="368"/>
      <c r="I12" s="368"/>
      <c r="J12" s="368"/>
      <c r="K12" s="368"/>
      <c r="L12" s="368"/>
      <c r="M12" s="368"/>
      <c r="N12" s="368"/>
      <c r="O12" s="368"/>
      <c r="P12" s="368"/>
      <c r="Q12" s="368"/>
    </row>
  </sheetData>
  <mergeCells count="2">
    <mergeCell ref="A11:Q11"/>
    <mergeCell ref="A12:Q12"/>
  </mergeCells>
  <phoneticPr fontId="13"/>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2"/>
  <sheetViews>
    <sheetView zoomScale="85" zoomScaleNormal="85" zoomScaleSheetLayoutView="110" workbookViewId="0">
      <selection sqref="A1:Q1"/>
    </sheetView>
  </sheetViews>
  <sheetFormatPr defaultColWidth="9.125" defaultRowHeight="11.25"/>
  <cols>
    <col min="1" max="1" width="19" style="1" customWidth="1"/>
    <col min="2" max="2" width="21.625" style="1" customWidth="1"/>
    <col min="3" max="17" width="7.375" style="1" customWidth="1"/>
    <col min="18" max="16384" width="9.125" style="1"/>
  </cols>
  <sheetData>
    <row r="1" spans="1:18">
      <c r="A1" s="380" t="s">
        <v>150</v>
      </c>
      <c r="B1" s="380"/>
      <c r="C1" s="380"/>
      <c r="D1" s="380"/>
      <c r="E1" s="380"/>
      <c r="F1" s="380"/>
      <c r="G1" s="380"/>
      <c r="H1" s="380"/>
      <c r="I1" s="380"/>
      <c r="J1" s="380"/>
      <c r="K1" s="380"/>
      <c r="L1" s="380"/>
      <c r="M1" s="380"/>
      <c r="N1" s="380"/>
      <c r="O1" s="380"/>
      <c r="P1" s="380"/>
      <c r="Q1" s="380"/>
    </row>
    <row r="2" spans="1:18">
      <c r="A2" s="264"/>
      <c r="Q2" s="261"/>
      <c r="R2" s="261" t="s">
        <v>322</v>
      </c>
    </row>
    <row r="3" spans="1:18" ht="22.5">
      <c r="A3" s="305"/>
      <c r="B3" s="305"/>
      <c r="C3" s="205" t="s">
        <v>387</v>
      </c>
      <c r="D3" s="206" t="s">
        <v>230</v>
      </c>
      <c r="E3" s="206" t="s">
        <v>219</v>
      </c>
      <c r="F3" s="206" t="s">
        <v>138</v>
      </c>
      <c r="G3" s="206" t="s">
        <v>139</v>
      </c>
      <c r="H3" s="206" t="s">
        <v>140</v>
      </c>
      <c r="I3" s="120" t="s">
        <v>141</v>
      </c>
      <c r="J3" s="114">
        <v>2015</v>
      </c>
      <c r="K3" s="114">
        <v>2014</v>
      </c>
      <c r="L3" s="114">
        <v>2013</v>
      </c>
      <c r="M3" s="114">
        <v>2012</v>
      </c>
      <c r="N3" s="114">
        <v>2011</v>
      </c>
      <c r="O3" s="114">
        <v>2010</v>
      </c>
      <c r="P3" s="114">
        <v>2009</v>
      </c>
      <c r="Q3" s="114">
        <v>2008</v>
      </c>
      <c r="R3" s="114">
        <v>2007</v>
      </c>
    </row>
    <row r="4" spans="1:18" ht="12.75">
      <c r="A4" s="132" t="s">
        <v>323</v>
      </c>
      <c r="B4" s="133" t="s">
        <v>151</v>
      </c>
      <c r="C4" s="222">
        <v>156</v>
      </c>
      <c r="D4" s="223">
        <v>136</v>
      </c>
      <c r="E4" s="223">
        <v>158</v>
      </c>
      <c r="F4" s="223">
        <v>167</v>
      </c>
      <c r="G4" s="224">
        <v>151</v>
      </c>
      <c r="H4" s="224">
        <v>139</v>
      </c>
      <c r="I4" s="134">
        <v>125</v>
      </c>
      <c r="J4" s="134">
        <v>117</v>
      </c>
      <c r="K4" s="31">
        <v>118</v>
      </c>
      <c r="L4" s="31">
        <v>122</v>
      </c>
      <c r="M4" s="31">
        <v>117</v>
      </c>
      <c r="N4" s="306" t="s">
        <v>70</v>
      </c>
      <c r="O4" s="306" t="s">
        <v>70</v>
      </c>
      <c r="P4" s="306" t="s">
        <v>70</v>
      </c>
      <c r="Q4" s="306" t="s">
        <v>70</v>
      </c>
      <c r="R4" s="306" t="s">
        <v>70</v>
      </c>
    </row>
    <row r="5" spans="1:18">
      <c r="A5" s="135" t="s">
        <v>221</v>
      </c>
      <c r="B5" s="36" t="s">
        <v>222</v>
      </c>
      <c r="C5" s="225">
        <v>72</v>
      </c>
      <c r="D5" s="127">
        <v>86</v>
      </c>
      <c r="E5" s="127">
        <v>68.004065381496289</v>
      </c>
      <c r="F5" s="127">
        <v>183.56709146751712</v>
      </c>
      <c r="G5" s="226">
        <v>265.24481714424741</v>
      </c>
      <c r="H5" s="226">
        <v>163.19350328852329</v>
      </c>
      <c r="I5" s="136">
        <v>129.49</v>
      </c>
      <c r="J5" s="136">
        <v>-51.87</v>
      </c>
      <c r="K5" s="137">
        <v>35.270000000000003</v>
      </c>
      <c r="L5" s="137">
        <v>90.76</v>
      </c>
      <c r="M5" s="137">
        <v>58.44</v>
      </c>
      <c r="N5" s="137">
        <v>7.7</v>
      </c>
      <c r="O5" s="137">
        <v>11.95</v>
      </c>
      <c r="P5" s="137">
        <v>51.54</v>
      </c>
      <c r="Q5" s="137">
        <v>84.01</v>
      </c>
      <c r="R5" s="137">
        <v>69.86</v>
      </c>
    </row>
    <row r="6" spans="1:18" ht="22.5">
      <c r="A6" s="135" t="s">
        <v>152</v>
      </c>
      <c r="B6" s="36" t="s">
        <v>223</v>
      </c>
      <c r="C6" s="227" t="s">
        <v>388</v>
      </c>
      <c r="D6" s="227" t="s">
        <v>70</v>
      </c>
      <c r="E6" s="227" t="s">
        <v>70</v>
      </c>
      <c r="F6" s="227" t="s">
        <v>70</v>
      </c>
      <c r="G6" s="227" t="s">
        <v>70</v>
      </c>
      <c r="H6" s="227" t="s">
        <v>70</v>
      </c>
      <c r="I6" s="136">
        <v>172</v>
      </c>
      <c r="J6" s="136">
        <v>-2.83</v>
      </c>
      <c r="K6" s="137">
        <v>108.57</v>
      </c>
      <c r="L6" s="137">
        <v>159.91999999999999</v>
      </c>
      <c r="M6" s="137">
        <v>124.87</v>
      </c>
      <c r="N6" s="137">
        <v>70.58</v>
      </c>
      <c r="O6" s="137">
        <v>94.31</v>
      </c>
      <c r="P6" s="137">
        <v>81.92</v>
      </c>
      <c r="Q6" s="137">
        <v>34.72</v>
      </c>
      <c r="R6" s="137">
        <v>79.72</v>
      </c>
    </row>
    <row r="7" spans="1:18">
      <c r="A7" s="135" t="s">
        <v>391</v>
      </c>
      <c r="B7" s="36" t="s">
        <v>392</v>
      </c>
      <c r="C7" s="353">
        <v>1072.69</v>
      </c>
      <c r="D7" s="354">
        <v>1005.96</v>
      </c>
      <c r="E7" s="354">
        <v>1043.57</v>
      </c>
      <c r="F7" s="354">
        <v>1032.55</v>
      </c>
      <c r="G7" s="354">
        <v>1037.8699999999999</v>
      </c>
      <c r="H7" s="354">
        <v>762.57</v>
      </c>
      <c r="I7" s="128">
        <v>762.57</v>
      </c>
      <c r="J7" s="128">
        <v>742.48</v>
      </c>
      <c r="K7" s="128">
        <v>1207.43</v>
      </c>
      <c r="L7" s="128">
        <v>1157.6600000000001</v>
      </c>
      <c r="M7" s="128">
        <v>986.94</v>
      </c>
      <c r="N7" s="128">
        <v>886.86</v>
      </c>
      <c r="O7" s="354" t="s">
        <v>70</v>
      </c>
      <c r="P7" s="354" t="s">
        <v>70</v>
      </c>
      <c r="Q7" s="354" t="s">
        <v>70</v>
      </c>
      <c r="R7" s="354" t="s">
        <v>70</v>
      </c>
    </row>
    <row r="8" spans="1:18">
      <c r="A8" s="12" t="s">
        <v>153</v>
      </c>
      <c r="B8" s="12" t="s">
        <v>154</v>
      </c>
      <c r="C8" s="228">
        <v>65</v>
      </c>
      <c r="D8" s="125">
        <v>65</v>
      </c>
      <c r="E8" s="125">
        <v>64</v>
      </c>
      <c r="F8" s="125">
        <v>51</v>
      </c>
      <c r="G8" s="229">
        <v>46</v>
      </c>
      <c r="H8" s="229">
        <v>39</v>
      </c>
      <c r="I8" s="138">
        <v>39</v>
      </c>
      <c r="J8" s="138">
        <v>38</v>
      </c>
      <c r="K8" s="128">
        <v>38</v>
      </c>
      <c r="L8" s="128">
        <v>36</v>
      </c>
      <c r="M8" s="128">
        <v>29</v>
      </c>
      <c r="N8" s="128">
        <v>27</v>
      </c>
      <c r="O8" s="128">
        <v>25</v>
      </c>
      <c r="P8" s="128">
        <v>23</v>
      </c>
      <c r="Q8" s="128">
        <v>23</v>
      </c>
      <c r="R8" s="128">
        <v>21</v>
      </c>
    </row>
    <row r="9" spans="1:18" ht="12">
      <c r="A9" s="129" t="s">
        <v>324</v>
      </c>
      <c r="B9" s="129" t="s">
        <v>155</v>
      </c>
      <c r="C9" s="230">
        <v>41.7</v>
      </c>
      <c r="D9" s="130">
        <v>47.8</v>
      </c>
      <c r="E9" s="130">
        <v>40.5</v>
      </c>
      <c r="F9" s="130">
        <v>30.5</v>
      </c>
      <c r="G9" s="231">
        <f>G8/G4*100</f>
        <v>30.463576158940398</v>
      </c>
      <c r="H9" s="231">
        <f>H8/H4*100</f>
        <v>28.057553956834528</v>
      </c>
      <c r="I9" s="139">
        <v>31.2</v>
      </c>
      <c r="J9" s="139">
        <v>32.5</v>
      </c>
      <c r="K9" s="47">
        <v>32.200000000000003</v>
      </c>
      <c r="L9" s="47">
        <v>29.5</v>
      </c>
      <c r="M9" s="47">
        <v>24.8</v>
      </c>
      <c r="N9" s="47">
        <v>38.299999999999997</v>
      </c>
      <c r="O9" s="47">
        <v>26.5</v>
      </c>
      <c r="P9" s="47">
        <v>44.6</v>
      </c>
      <c r="Q9" s="47">
        <v>27.4</v>
      </c>
      <c r="R9" s="47">
        <v>30.1</v>
      </c>
    </row>
    <row r="10" spans="1:18">
      <c r="C10" s="4"/>
      <c r="D10" s="4"/>
    </row>
    <row r="11" spans="1:18" ht="44.65" customHeight="1">
      <c r="A11" s="381" t="s">
        <v>325</v>
      </c>
      <c r="B11" s="368"/>
      <c r="C11" s="368"/>
      <c r="D11" s="368"/>
      <c r="E11" s="368"/>
      <c r="F11" s="368"/>
      <c r="G11" s="368"/>
      <c r="H11" s="368"/>
      <c r="I11" s="368"/>
      <c r="J11" s="368"/>
      <c r="K11" s="368"/>
      <c r="L11" s="368"/>
      <c r="M11" s="368"/>
      <c r="N11" s="368"/>
      <c r="O11" s="368"/>
      <c r="P11" s="368"/>
      <c r="Q11" s="368"/>
    </row>
    <row r="12" spans="1:18" ht="48.75" customHeight="1">
      <c r="A12" s="370" t="s">
        <v>156</v>
      </c>
      <c r="B12" s="368"/>
      <c r="C12" s="368"/>
      <c r="D12" s="368"/>
      <c r="E12" s="368"/>
      <c r="F12" s="368"/>
      <c r="G12" s="368"/>
      <c r="H12" s="368"/>
      <c r="I12" s="368"/>
      <c r="J12" s="368"/>
      <c r="K12" s="368"/>
      <c r="L12" s="368"/>
      <c r="M12" s="368"/>
      <c r="N12" s="368"/>
      <c r="O12" s="368"/>
      <c r="P12" s="368"/>
      <c r="Q12" s="368"/>
    </row>
  </sheetData>
  <mergeCells count="3">
    <mergeCell ref="A1:Q1"/>
    <mergeCell ref="A11:Q11"/>
    <mergeCell ref="A12:Q12"/>
  </mergeCells>
  <phoneticPr fontId="13"/>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7"/>
  <sheetViews>
    <sheetView zoomScale="110" zoomScaleNormal="110" zoomScaleSheetLayoutView="110" workbookViewId="0">
      <selection sqref="A1:Q1"/>
    </sheetView>
  </sheetViews>
  <sheetFormatPr defaultColWidth="9" defaultRowHeight="11.25"/>
  <cols>
    <col min="1" max="1" width="9.5" style="50" customWidth="1"/>
    <col min="2" max="2" width="16.125" style="50" customWidth="1"/>
    <col min="3" max="8" width="6.125" style="50" customWidth="1"/>
    <col min="9" max="9" width="5.125" style="50" customWidth="1"/>
    <col min="10" max="10" width="5.375" style="50" customWidth="1"/>
    <col min="11" max="11" width="6" style="50" customWidth="1"/>
    <col min="12" max="12" width="5.125" style="50" customWidth="1"/>
    <col min="13" max="13" width="4.875" style="50" customWidth="1"/>
    <col min="14" max="14" width="5.125" style="50" customWidth="1"/>
    <col min="15" max="16" width="5" style="50" customWidth="1"/>
    <col min="17" max="17" width="4.875" style="50" customWidth="1"/>
    <col min="18" max="18" width="5" style="50" customWidth="1"/>
    <col min="19" max="16384" width="9" style="50"/>
  </cols>
  <sheetData>
    <row r="1" spans="1:18">
      <c r="A1" s="382" t="s">
        <v>157</v>
      </c>
      <c r="B1" s="382"/>
      <c r="C1" s="382"/>
      <c r="D1" s="382"/>
      <c r="E1" s="382"/>
      <c r="F1" s="382"/>
      <c r="G1" s="382"/>
      <c r="H1" s="382"/>
      <c r="I1" s="382"/>
      <c r="J1" s="382"/>
      <c r="K1" s="382"/>
      <c r="L1" s="382"/>
      <c r="M1" s="382"/>
      <c r="N1" s="382"/>
      <c r="O1" s="382"/>
      <c r="P1" s="382"/>
      <c r="Q1" s="382"/>
    </row>
    <row r="2" spans="1:18">
      <c r="A2" s="140"/>
      <c r="B2" s="140"/>
      <c r="C2" s="140"/>
      <c r="D2" s="140"/>
      <c r="E2" s="140"/>
      <c r="F2" s="140"/>
      <c r="G2" s="140"/>
      <c r="H2" s="140"/>
      <c r="I2" s="140"/>
      <c r="J2" s="140"/>
      <c r="K2" s="140"/>
      <c r="L2" s="140"/>
      <c r="M2" s="140"/>
      <c r="N2" s="383" t="s">
        <v>158</v>
      </c>
      <c r="O2" s="383"/>
      <c r="P2" s="383"/>
      <c r="Q2" s="383"/>
    </row>
    <row r="3" spans="1:18" s="89" customFormat="1" ht="33.75">
      <c r="A3" s="141"/>
      <c r="B3" s="141"/>
      <c r="C3" s="232" t="s">
        <v>389</v>
      </c>
      <c r="D3" s="120" t="s">
        <v>231</v>
      </c>
      <c r="E3" s="120" t="s">
        <v>224</v>
      </c>
      <c r="F3" s="120" t="s">
        <v>138</v>
      </c>
      <c r="G3" s="120" t="s">
        <v>139</v>
      </c>
      <c r="H3" s="120" t="s">
        <v>140</v>
      </c>
      <c r="I3" s="120" t="s">
        <v>141</v>
      </c>
      <c r="J3" s="114">
        <v>2015</v>
      </c>
      <c r="K3" s="114">
        <v>2014</v>
      </c>
      <c r="L3" s="114">
        <v>2013</v>
      </c>
      <c r="M3" s="114">
        <v>2012</v>
      </c>
      <c r="N3" s="114">
        <v>2011</v>
      </c>
      <c r="O3" s="114">
        <v>2010</v>
      </c>
      <c r="P3" s="114">
        <v>2009</v>
      </c>
      <c r="Q3" s="114">
        <v>2008</v>
      </c>
      <c r="R3" s="114">
        <v>2007</v>
      </c>
    </row>
    <row r="4" spans="1:18">
      <c r="A4" s="142" t="s">
        <v>159</v>
      </c>
      <c r="B4" s="142" t="s">
        <v>160</v>
      </c>
      <c r="C4" s="346">
        <v>863</v>
      </c>
      <c r="D4" s="143">
        <v>930</v>
      </c>
      <c r="E4" s="143">
        <v>964</v>
      </c>
      <c r="F4" s="143">
        <v>879</v>
      </c>
      <c r="G4" s="144">
        <v>859</v>
      </c>
      <c r="H4" s="145">
        <v>899</v>
      </c>
      <c r="I4" s="145">
        <v>950</v>
      </c>
      <c r="J4" s="145">
        <v>771</v>
      </c>
      <c r="K4" s="146">
        <v>1204</v>
      </c>
      <c r="L4" s="146">
        <v>1173</v>
      </c>
      <c r="M4" s="146">
        <v>989</v>
      </c>
      <c r="N4" s="146">
        <v>798</v>
      </c>
      <c r="O4" s="146">
        <v>1066</v>
      </c>
      <c r="P4" s="146">
        <v>1102</v>
      </c>
      <c r="Q4" s="146">
        <v>1260</v>
      </c>
      <c r="R4" s="146">
        <v>668</v>
      </c>
    </row>
    <row r="5" spans="1:18">
      <c r="A5" s="79" t="s">
        <v>161</v>
      </c>
      <c r="B5" s="79" t="s">
        <v>162</v>
      </c>
      <c r="C5" s="346">
        <v>811</v>
      </c>
      <c r="D5" s="143">
        <v>821</v>
      </c>
      <c r="E5" s="143">
        <v>807</v>
      </c>
      <c r="F5" s="143">
        <v>679</v>
      </c>
      <c r="G5" s="147">
        <v>658</v>
      </c>
      <c r="H5" s="148">
        <v>642</v>
      </c>
      <c r="I5" s="148">
        <v>774</v>
      </c>
      <c r="J5" s="148">
        <v>946</v>
      </c>
      <c r="K5" s="149">
        <v>989</v>
      </c>
      <c r="L5" s="149">
        <v>1011</v>
      </c>
      <c r="M5" s="149">
        <v>1034</v>
      </c>
      <c r="N5" s="149">
        <v>1038</v>
      </c>
      <c r="O5" s="149">
        <v>1052</v>
      </c>
      <c r="P5" s="149">
        <v>1058</v>
      </c>
      <c r="Q5" s="149">
        <v>959</v>
      </c>
      <c r="R5" s="149">
        <v>719</v>
      </c>
    </row>
    <row r="6" spans="1:18">
      <c r="A6" s="84" t="s">
        <v>163</v>
      </c>
      <c r="B6" s="84" t="s">
        <v>164</v>
      </c>
      <c r="C6" s="347">
        <v>696</v>
      </c>
      <c r="D6" s="233">
        <v>645</v>
      </c>
      <c r="E6" s="233">
        <v>662</v>
      </c>
      <c r="F6" s="233">
        <v>581</v>
      </c>
      <c r="G6" s="150">
        <v>590</v>
      </c>
      <c r="H6" s="151">
        <v>619</v>
      </c>
      <c r="I6" s="151">
        <v>629</v>
      </c>
      <c r="J6" s="151">
        <v>613</v>
      </c>
      <c r="K6" s="151">
        <v>571</v>
      </c>
      <c r="L6" s="151">
        <v>541</v>
      </c>
      <c r="M6" s="152">
        <v>550</v>
      </c>
      <c r="N6" s="152">
        <v>582</v>
      </c>
      <c r="O6" s="152">
        <v>556</v>
      </c>
      <c r="P6" s="152">
        <v>585</v>
      </c>
      <c r="Q6" s="152">
        <v>540</v>
      </c>
      <c r="R6" s="152">
        <v>285</v>
      </c>
    </row>
    <row r="7" spans="1:18">
      <c r="A7" s="50" t="s">
        <v>225</v>
      </c>
    </row>
  </sheetData>
  <mergeCells count="2">
    <mergeCell ref="A1:Q1"/>
    <mergeCell ref="N2:Q2"/>
  </mergeCells>
  <phoneticPr fontId="13"/>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62"/>
  <sheetViews>
    <sheetView zoomScale="110" zoomScaleNormal="110" zoomScaleSheetLayoutView="110" workbookViewId="0">
      <selection sqref="A1:M1"/>
    </sheetView>
  </sheetViews>
  <sheetFormatPr defaultColWidth="9" defaultRowHeight="11.25"/>
  <cols>
    <col min="1" max="1" width="23.125" style="89" bestFit="1" customWidth="1"/>
    <col min="2" max="2" width="39.875" style="89" bestFit="1" customWidth="1"/>
    <col min="3" max="9" width="7.125" style="89" bestFit="1" customWidth="1"/>
    <col min="10" max="13" width="9.125" style="89" bestFit="1" customWidth="1"/>
    <col min="14" max="16384" width="9" style="89"/>
  </cols>
  <sheetData>
    <row r="1" spans="1:13">
      <c r="A1" s="384" t="s">
        <v>248</v>
      </c>
      <c r="B1" s="384"/>
      <c r="C1" s="384"/>
      <c r="D1" s="384"/>
      <c r="E1" s="384"/>
      <c r="F1" s="384"/>
      <c r="G1" s="384"/>
      <c r="H1" s="384"/>
      <c r="I1" s="384"/>
      <c r="J1" s="384"/>
      <c r="K1" s="384"/>
      <c r="L1" s="384"/>
      <c r="M1" s="384"/>
    </row>
    <row r="2" spans="1:13">
      <c r="A2" s="91"/>
      <c r="B2" s="91"/>
      <c r="C2" s="91"/>
      <c r="D2" s="91"/>
      <c r="E2" s="91"/>
      <c r="F2" s="91"/>
      <c r="G2" s="91"/>
      <c r="H2" s="91"/>
      <c r="I2" s="91"/>
      <c r="J2" s="91"/>
      <c r="K2" s="91"/>
      <c r="L2" s="91"/>
      <c r="M2" s="282"/>
    </row>
    <row r="3" spans="1:13" ht="22.5">
      <c r="A3" s="5" t="s">
        <v>327</v>
      </c>
      <c r="B3" s="5" t="s">
        <v>249</v>
      </c>
      <c r="C3" s="205" t="s">
        <v>389</v>
      </c>
      <c r="D3" s="206" t="s">
        <v>231</v>
      </c>
      <c r="E3" s="206" t="s">
        <v>224</v>
      </c>
      <c r="F3" s="206" t="s">
        <v>138</v>
      </c>
      <c r="G3" s="206" t="s">
        <v>139</v>
      </c>
      <c r="H3" s="206" t="s">
        <v>140</v>
      </c>
      <c r="I3" s="283">
        <v>2015</v>
      </c>
      <c r="J3" s="283">
        <v>2014</v>
      </c>
      <c r="K3" s="283">
        <v>2013</v>
      </c>
      <c r="L3" s="283">
        <v>2012</v>
      </c>
      <c r="M3" s="283">
        <v>2011</v>
      </c>
    </row>
    <row r="4" spans="1:13">
      <c r="A4" s="265" t="s">
        <v>328</v>
      </c>
      <c r="B4" s="265" t="s">
        <v>250</v>
      </c>
      <c r="C4" s="287">
        <v>3713</v>
      </c>
      <c r="D4" s="285">
        <v>3731</v>
      </c>
      <c r="E4" s="285">
        <v>3901</v>
      </c>
      <c r="F4" s="285">
        <v>3897</v>
      </c>
      <c r="G4" s="285">
        <v>3721</v>
      </c>
      <c r="H4" s="285">
        <v>3731</v>
      </c>
      <c r="I4" s="285">
        <v>4153</v>
      </c>
      <c r="J4" s="9">
        <v>4090</v>
      </c>
      <c r="K4" s="9">
        <v>4304</v>
      </c>
      <c r="L4" s="9">
        <v>4458</v>
      </c>
      <c r="M4" s="9">
        <v>4591</v>
      </c>
    </row>
    <row r="5" spans="1:13">
      <c r="A5" s="4" t="s">
        <v>329</v>
      </c>
      <c r="B5" s="4" t="s">
        <v>251</v>
      </c>
      <c r="C5" s="288">
        <v>680</v>
      </c>
      <c r="D5" s="284">
        <v>732</v>
      </c>
      <c r="E5" s="284">
        <v>833</v>
      </c>
      <c r="F5" s="284">
        <v>809</v>
      </c>
      <c r="G5" s="284">
        <v>716</v>
      </c>
      <c r="H5" s="284">
        <v>708</v>
      </c>
      <c r="I5" s="284">
        <v>626</v>
      </c>
      <c r="J5" s="284">
        <v>664</v>
      </c>
      <c r="K5" s="284">
        <v>518</v>
      </c>
      <c r="L5" s="284">
        <v>578</v>
      </c>
      <c r="M5" s="284">
        <v>666</v>
      </c>
    </row>
    <row r="6" spans="1:13">
      <c r="A6" s="4" t="s">
        <v>330</v>
      </c>
      <c r="B6" s="4" t="s">
        <v>237</v>
      </c>
      <c r="C6" s="289">
        <v>18.3</v>
      </c>
      <c r="D6" s="274">
        <v>19.600000000000001</v>
      </c>
      <c r="E6" s="274">
        <v>21.4</v>
      </c>
      <c r="F6" s="274">
        <v>20.8</v>
      </c>
      <c r="G6" s="274">
        <v>19.2</v>
      </c>
      <c r="H6" s="274">
        <v>19</v>
      </c>
      <c r="I6" s="274">
        <v>15.1</v>
      </c>
      <c r="J6" s="274">
        <v>16.2</v>
      </c>
      <c r="K6" s="274">
        <v>12</v>
      </c>
      <c r="L6" s="274">
        <v>13</v>
      </c>
      <c r="M6" s="274">
        <v>14.5</v>
      </c>
    </row>
    <row r="7" spans="1:13">
      <c r="A7" s="4" t="s">
        <v>331</v>
      </c>
      <c r="B7" s="4" t="s">
        <v>252</v>
      </c>
      <c r="C7" s="288">
        <v>-4.0999999999999996</v>
      </c>
      <c r="D7" s="284">
        <v>-4.5</v>
      </c>
      <c r="E7" s="284">
        <v>0.3</v>
      </c>
      <c r="F7" s="284">
        <v>5.2</v>
      </c>
      <c r="G7" s="284">
        <v>-4.2</v>
      </c>
      <c r="H7" s="284">
        <v>-5.5</v>
      </c>
      <c r="I7" s="284">
        <v>0.1</v>
      </c>
      <c r="J7" s="271">
        <v>-6</v>
      </c>
      <c r="K7" s="271">
        <v>-3.3</v>
      </c>
      <c r="L7" s="271">
        <v>-2.7</v>
      </c>
      <c r="M7" s="271">
        <v>-5.7</v>
      </c>
    </row>
    <row r="8" spans="1:13">
      <c r="A8" s="4" t="s">
        <v>332</v>
      </c>
      <c r="B8" s="4" t="s">
        <v>253</v>
      </c>
      <c r="C8" s="288">
        <v>4.0999999999999996</v>
      </c>
      <c r="D8" s="284">
        <v>-18.600000000000001</v>
      </c>
      <c r="E8" s="284">
        <v>-5</v>
      </c>
      <c r="F8" s="284">
        <v>-5.9</v>
      </c>
      <c r="G8" s="284">
        <v>-3.3</v>
      </c>
      <c r="H8" s="284">
        <v>-1.8</v>
      </c>
      <c r="I8" s="284">
        <v>1</v>
      </c>
      <c r="J8" s="271">
        <v>-2.8</v>
      </c>
      <c r="K8" s="271">
        <v>-3.8</v>
      </c>
      <c r="L8" s="271">
        <v>-2.1</v>
      </c>
      <c r="M8" s="271">
        <v>-4.7</v>
      </c>
    </row>
    <row r="9" spans="1:13">
      <c r="A9" s="4" t="s">
        <v>333</v>
      </c>
      <c r="B9" s="4" t="s">
        <v>254</v>
      </c>
      <c r="C9" s="288">
        <v>0.9</v>
      </c>
      <c r="D9" s="284">
        <v>-2.1</v>
      </c>
      <c r="E9" s="284">
        <v>-7.1</v>
      </c>
      <c r="F9" s="284">
        <v>-7.3</v>
      </c>
      <c r="G9" s="284">
        <v>-3.3</v>
      </c>
      <c r="H9" s="284">
        <v>-6.2</v>
      </c>
      <c r="I9" s="284">
        <v>-0.8</v>
      </c>
      <c r="J9" s="271">
        <v>-3.1</v>
      </c>
      <c r="K9" s="271">
        <v>-6.9</v>
      </c>
      <c r="L9" s="271">
        <v>-5.9</v>
      </c>
      <c r="M9" s="271">
        <v>-9.9</v>
      </c>
    </row>
    <row r="10" spans="1:13">
      <c r="A10" s="4" t="s">
        <v>334</v>
      </c>
      <c r="B10" s="4" t="s">
        <v>255</v>
      </c>
      <c r="C10" s="288">
        <v>-11.2</v>
      </c>
      <c r="D10" s="284">
        <v>4.5999999999999996</v>
      </c>
      <c r="E10" s="284">
        <v>9.3000000000000007</v>
      </c>
      <c r="F10" s="284">
        <v>28.5</v>
      </c>
      <c r="G10" s="284">
        <v>-6</v>
      </c>
      <c r="H10" s="284">
        <v>-8.6999999999999993</v>
      </c>
      <c r="I10" s="284">
        <v>0</v>
      </c>
      <c r="J10" s="271">
        <v>-11.2</v>
      </c>
      <c r="K10" s="271">
        <v>0</v>
      </c>
      <c r="L10" s="271">
        <v>-0.7</v>
      </c>
      <c r="M10" s="271">
        <v>-2.8</v>
      </c>
    </row>
    <row r="11" spans="1:13">
      <c r="A11" s="4" t="s">
        <v>335</v>
      </c>
      <c r="B11" s="4" t="s">
        <v>256</v>
      </c>
      <c r="C11" s="288">
        <v>4.7</v>
      </c>
      <c r="D11" s="284">
        <v>12.3</v>
      </c>
      <c r="E11" s="284">
        <v>6.3</v>
      </c>
      <c r="F11" s="284">
        <v>13.1</v>
      </c>
      <c r="G11" s="284">
        <v>8.4</v>
      </c>
      <c r="H11" s="284">
        <v>3.7</v>
      </c>
      <c r="I11" s="284">
        <v>7.6</v>
      </c>
      <c r="J11" s="271">
        <v>15.6</v>
      </c>
      <c r="K11" s="271">
        <v>8.6</v>
      </c>
      <c r="L11" s="271">
        <v>7.4</v>
      </c>
      <c r="M11" s="271">
        <v>-3</v>
      </c>
    </row>
    <row r="12" spans="1:13">
      <c r="A12" s="266" t="s">
        <v>336</v>
      </c>
      <c r="B12" s="266" t="s">
        <v>257</v>
      </c>
      <c r="C12" s="290">
        <v>10.9</v>
      </c>
      <c r="D12" s="286">
        <v>10.8</v>
      </c>
      <c r="E12" s="286">
        <v>1.6</v>
      </c>
      <c r="F12" s="286">
        <v>-5.6</v>
      </c>
      <c r="G12" s="286">
        <v>58.7</v>
      </c>
      <c r="H12" s="286">
        <v>-9</v>
      </c>
      <c r="I12" s="286">
        <v>3.8</v>
      </c>
      <c r="J12" s="279">
        <v>-27.7</v>
      </c>
      <c r="K12" s="279">
        <v>-14.6</v>
      </c>
      <c r="L12" s="279">
        <v>-18.899999999999999</v>
      </c>
      <c r="M12" s="279">
        <v>-28.5</v>
      </c>
    </row>
    <row r="13" spans="1:13">
      <c r="A13" s="1" t="s">
        <v>337</v>
      </c>
      <c r="B13" s="1"/>
    </row>
    <row r="14" spans="1:13">
      <c r="A14" s="1" t="s">
        <v>258</v>
      </c>
      <c r="B14" s="1"/>
    </row>
    <row r="15" spans="1:13">
      <c r="A15" s="1"/>
      <c r="B15" s="1"/>
    </row>
    <row r="16" spans="1:13" ht="22.5">
      <c r="A16" s="5" t="s">
        <v>338</v>
      </c>
      <c r="B16" s="5" t="s">
        <v>259</v>
      </c>
      <c r="C16" s="205" t="s">
        <v>387</v>
      </c>
      <c r="D16" s="206" t="s">
        <v>231</v>
      </c>
      <c r="E16" s="206" t="s">
        <v>224</v>
      </c>
      <c r="F16" s="206" t="s">
        <v>138</v>
      </c>
      <c r="G16" s="206" t="s">
        <v>139</v>
      </c>
      <c r="H16" s="206" t="s">
        <v>140</v>
      </c>
      <c r="I16" s="283">
        <v>2015</v>
      </c>
      <c r="J16" s="283">
        <v>2014</v>
      </c>
      <c r="K16" s="283">
        <v>2013</v>
      </c>
      <c r="L16" s="283">
        <v>2012</v>
      </c>
      <c r="M16" s="283">
        <v>2011</v>
      </c>
    </row>
    <row r="17" spans="1:13">
      <c r="A17" s="265" t="s">
        <v>339</v>
      </c>
      <c r="B17" s="265" t="s">
        <v>250</v>
      </c>
      <c r="C17" s="287">
        <v>2466</v>
      </c>
      <c r="D17" s="285">
        <v>2542</v>
      </c>
      <c r="E17" s="285">
        <v>2888</v>
      </c>
      <c r="F17" s="285">
        <v>2848</v>
      </c>
      <c r="G17" s="285">
        <v>2857</v>
      </c>
      <c r="H17" s="285">
        <v>2925</v>
      </c>
      <c r="I17" s="285">
        <v>3720</v>
      </c>
      <c r="J17" s="285">
        <v>3457</v>
      </c>
      <c r="K17" s="285">
        <v>3535</v>
      </c>
      <c r="L17" s="285">
        <v>3368</v>
      </c>
      <c r="M17" s="285">
        <v>3170</v>
      </c>
    </row>
    <row r="18" spans="1:13">
      <c r="A18" s="4" t="s">
        <v>340</v>
      </c>
      <c r="B18" s="4" t="s">
        <v>251</v>
      </c>
      <c r="C18" s="288">
        <v>211</v>
      </c>
      <c r="D18" s="284">
        <v>218</v>
      </c>
      <c r="E18" s="284">
        <v>264</v>
      </c>
      <c r="F18" s="284">
        <v>233</v>
      </c>
      <c r="G18" s="284">
        <v>217</v>
      </c>
      <c r="H18" s="284">
        <v>173</v>
      </c>
      <c r="I18" s="284">
        <v>56</v>
      </c>
      <c r="J18" s="284">
        <v>53</v>
      </c>
      <c r="K18" s="284">
        <v>17</v>
      </c>
      <c r="L18" s="284">
        <v>39</v>
      </c>
      <c r="M18" s="284">
        <v>26</v>
      </c>
    </row>
    <row r="19" spans="1:13">
      <c r="A19" s="4" t="s">
        <v>341</v>
      </c>
      <c r="B19" s="4" t="s">
        <v>237</v>
      </c>
      <c r="C19" s="289">
        <v>8.6</v>
      </c>
      <c r="D19" s="274">
        <v>8.6</v>
      </c>
      <c r="E19" s="274">
        <v>9.1</v>
      </c>
      <c r="F19" s="274">
        <v>8.1999999999999993</v>
      </c>
      <c r="G19" s="274">
        <v>7.6</v>
      </c>
      <c r="H19" s="274">
        <v>5.9</v>
      </c>
      <c r="I19" s="274">
        <v>1.5</v>
      </c>
      <c r="J19" s="274">
        <v>1.5</v>
      </c>
      <c r="K19" s="274">
        <v>0.5</v>
      </c>
      <c r="L19" s="274">
        <v>1.2</v>
      </c>
      <c r="M19" s="274">
        <v>0.8</v>
      </c>
    </row>
    <row r="20" spans="1:13">
      <c r="A20" s="4" t="s">
        <v>342</v>
      </c>
      <c r="B20" s="4" t="s">
        <v>343</v>
      </c>
      <c r="C20" s="288">
        <v>-3.1</v>
      </c>
      <c r="D20" s="284">
        <v>-9.1</v>
      </c>
      <c r="E20" s="284">
        <v>1.1000000000000001</v>
      </c>
      <c r="F20" s="284">
        <v>2.1</v>
      </c>
      <c r="G20" s="284">
        <v>-2.2000000000000002</v>
      </c>
      <c r="H20" s="284">
        <v>8.1</v>
      </c>
      <c r="I20" s="284">
        <v>10.1</v>
      </c>
      <c r="J20" s="271">
        <v>-2</v>
      </c>
      <c r="K20" s="271">
        <v>6</v>
      </c>
      <c r="L20" s="271">
        <v>10</v>
      </c>
      <c r="M20" s="271">
        <v>-2</v>
      </c>
    </row>
    <row r="21" spans="1:13">
      <c r="A21" s="4" t="s">
        <v>344</v>
      </c>
      <c r="B21" s="4" t="s">
        <v>345</v>
      </c>
      <c r="C21" s="288">
        <v>-7</v>
      </c>
      <c r="D21" s="284">
        <v>-17.8</v>
      </c>
      <c r="E21" s="284">
        <v>-10.6</v>
      </c>
      <c r="F21" s="284">
        <v>-10.1</v>
      </c>
      <c r="G21" s="284">
        <v>-15.6</v>
      </c>
      <c r="H21" s="284">
        <v>6.4</v>
      </c>
      <c r="I21" s="284">
        <v>8.8000000000000007</v>
      </c>
      <c r="J21" s="271">
        <v>-2</v>
      </c>
      <c r="K21" s="271">
        <v>-6</v>
      </c>
      <c r="L21" s="271">
        <v>-8</v>
      </c>
      <c r="M21" s="271">
        <v>-6</v>
      </c>
    </row>
    <row r="22" spans="1:13">
      <c r="A22" s="4" t="s">
        <v>346</v>
      </c>
      <c r="B22" s="4" t="s">
        <v>347</v>
      </c>
      <c r="C22" s="336">
        <v>-3.5</v>
      </c>
      <c r="D22" s="284">
        <v>-7.5</v>
      </c>
      <c r="E22" s="284">
        <v>4.5999999999999996</v>
      </c>
      <c r="F22" s="284">
        <v>4.9000000000000004</v>
      </c>
      <c r="G22" s="284">
        <v>-0.9</v>
      </c>
      <c r="H22" s="284">
        <v>9</v>
      </c>
      <c r="I22" s="284">
        <v>10.6</v>
      </c>
      <c r="J22" s="271">
        <v>-2</v>
      </c>
      <c r="K22" s="271">
        <v>11</v>
      </c>
      <c r="L22" s="271">
        <v>15</v>
      </c>
      <c r="M22" s="271">
        <v>3</v>
      </c>
    </row>
    <row r="23" spans="1:13">
      <c r="A23" s="4" t="s">
        <v>326</v>
      </c>
      <c r="B23" s="4" t="s">
        <v>348</v>
      </c>
      <c r="C23" s="301">
        <v>-11.8</v>
      </c>
      <c r="D23" s="291">
        <v>-3.1</v>
      </c>
      <c r="E23" s="291">
        <v>-0.6</v>
      </c>
      <c r="F23" s="291">
        <v>4.2</v>
      </c>
      <c r="G23" s="291">
        <v>-0.4</v>
      </c>
      <c r="H23" s="291">
        <v>9.3000000000000007</v>
      </c>
      <c r="I23" s="291">
        <v>14.4</v>
      </c>
      <c r="J23" s="271">
        <v>1</v>
      </c>
      <c r="K23" s="271">
        <v>11</v>
      </c>
      <c r="L23" s="271">
        <v>9</v>
      </c>
      <c r="M23" s="271">
        <v>13</v>
      </c>
    </row>
    <row r="24" spans="1:13">
      <c r="A24" s="266" t="s">
        <v>349</v>
      </c>
      <c r="B24" s="266" t="s">
        <v>350</v>
      </c>
      <c r="C24" s="302">
        <v>3.3</v>
      </c>
      <c r="D24" s="292">
        <v>-10.8</v>
      </c>
      <c r="E24" s="292">
        <v>8.8000000000000007</v>
      </c>
      <c r="F24" s="292">
        <v>5.4</v>
      </c>
      <c r="G24" s="292">
        <v>-1.3</v>
      </c>
      <c r="H24" s="292">
        <v>8.8000000000000007</v>
      </c>
      <c r="I24" s="279">
        <v>7.6</v>
      </c>
      <c r="J24" s="279">
        <v>-4</v>
      </c>
      <c r="K24" s="279">
        <v>11</v>
      </c>
      <c r="L24" s="279">
        <v>20</v>
      </c>
      <c r="M24" s="279">
        <v>-3</v>
      </c>
    </row>
    <row r="25" spans="1:13">
      <c r="A25" s="1" t="s">
        <v>337</v>
      </c>
      <c r="B25" s="1"/>
    </row>
    <row r="26" spans="1:13">
      <c r="A26" s="1" t="s">
        <v>258</v>
      </c>
      <c r="B26" s="1"/>
    </row>
    <row r="27" spans="1:13">
      <c r="A27" s="1"/>
      <c r="B27" s="1"/>
    </row>
    <row r="28" spans="1:13" ht="22.5">
      <c r="A28" s="5" t="s">
        <v>351</v>
      </c>
      <c r="B28" s="5" t="s">
        <v>260</v>
      </c>
      <c r="C28" s="205" t="s">
        <v>387</v>
      </c>
      <c r="D28" s="206" t="s">
        <v>231</v>
      </c>
      <c r="E28" s="206" t="s">
        <v>224</v>
      </c>
      <c r="F28" s="206" t="s">
        <v>138</v>
      </c>
      <c r="G28" s="206" t="s">
        <v>139</v>
      </c>
      <c r="H28" s="206" t="s">
        <v>140</v>
      </c>
      <c r="I28" s="283">
        <v>2015</v>
      </c>
      <c r="J28" s="283">
        <v>2014</v>
      </c>
      <c r="K28" s="283">
        <v>2013</v>
      </c>
      <c r="L28" s="283">
        <v>2012</v>
      </c>
      <c r="M28" s="283">
        <v>2011</v>
      </c>
    </row>
    <row r="29" spans="1:13">
      <c r="A29" s="265" t="s">
        <v>339</v>
      </c>
      <c r="B29" s="265" t="s">
        <v>250</v>
      </c>
      <c r="C29" s="287">
        <v>2163</v>
      </c>
      <c r="D29" s="285">
        <v>2922</v>
      </c>
      <c r="E29" s="285">
        <v>2998</v>
      </c>
      <c r="F29" s="285">
        <v>3295</v>
      </c>
      <c r="G29" s="285">
        <v>3487</v>
      </c>
      <c r="H29" s="285">
        <v>3576</v>
      </c>
      <c r="I29" s="285">
        <v>4387</v>
      </c>
      <c r="J29" s="285">
        <v>4702</v>
      </c>
      <c r="K29" s="285">
        <v>4684</v>
      </c>
      <c r="L29" s="285">
        <v>3966</v>
      </c>
      <c r="M29" s="285">
        <v>4213</v>
      </c>
    </row>
    <row r="30" spans="1:13">
      <c r="A30" s="4" t="s">
        <v>340</v>
      </c>
      <c r="B30" s="4" t="s">
        <v>251</v>
      </c>
      <c r="C30" s="288">
        <v>266</v>
      </c>
      <c r="D30" s="284">
        <v>221</v>
      </c>
      <c r="E30" s="284">
        <v>414</v>
      </c>
      <c r="F30" s="284">
        <v>518</v>
      </c>
      <c r="G30" s="284">
        <v>526</v>
      </c>
      <c r="H30" s="284">
        <v>528</v>
      </c>
      <c r="I30" s="284">
        <v>480</v>
      </c>
      <c r="J30" s="284">
        <v>275</v>
      </c>
      <c r="K30" s="284">
        <v>287</v>
      </c>
      <c r="L30" s="284">
        <v>205</v>
      </c>
      <c r="M30" s="284">
        <v>139</v>
      </c>
    </row>
    <row r="31" spans="1:13">
      <c r="A31" s="266" t="s">
        <v>341</v>
      </c>
      <c r="B31" s="266" t="s">
        <v>237</v>
      </c>
      <c r="C31" s="300">
        <v>12.3</v>
      </c>
      <c r="D31" s="280">
        <v>7.6</v>
      </c>
      <c r="E31" s="280">
        <v>13.8</v>
      </c>
      <c r="F31" s="280">
        <v>15.7</v>
      </c>
      <c r="G31" s="280">
        <v>15.1</v>
      </c>
      <c r="H31" s="280">
        <v>14.8</v>
      </c>
      <c r="I31" s="280">
        <v>10.9</v>
      </c>
      <c r="J31" s="280">
        <v>5.8</v>
      </c>
      <c r="K31" s="280">
        <v>6.1</v>
      </c>
      <c r="L31" s="280">
        <v>5.2</v>
      </c>
      <c r="M31" s="280">
        <v>3.3</v>
      </c>
    </row>
    <row r="32" spans="1:13">
      <c r="A32" s="1"/>
      <c r="B32" s="1"/>
    </row>
    <row r="33" spans="1:13" ht="22.5">
      <c r="A33" s="5" t="s">
        <v>352</v>
      </c>
      <c r="B33" s="5" t="s">
        <v>261</v>
      </c>
      <c r="C33" s="205" t="s">
        <v>389</v>
      </c>
      <c r="D33" s="206" t="s">
        <v>231</v>
      </c>
      <c r="E33" s="206" t="s">
        <v>224</v>
      </c>
      <c r="F33" s="206" t="s">
        <v>138</v>
      </c>
      <c r="G33" s="206" t="s">
        <v>139</v>
      </c>
      <c r="H33" s="206" t="s">
        <v>140</v>
      </c>
      <c r="I33" s="283">
        <v>2015</v>
      </c>
      <c r="J33" s="283">
        <v>2014</v>
      </c>
      <c r="K33" s="283">
        <v>2013</v>
      </c>
      <c r="L33" s="283">
        <v>2012</v>
      </c>
      <c r="M33" s="283">
        <v>2011</v>
      </c>
    </row>
    <row r="34" spans="1:13">
      <c r="A34" s="265" t="s">
        <v>353</v>
      </c>
      <c r="B34" s="265" t="s">
        <v>250</v>
      </c>
      <c r="C34" s="287">
        <v>3522</v>
      </c>
      <c r="D34" s="285">
        <v>3184</v>
      </c>
      <c r="E34" s="285">
        <v>3058</v>
      </c>
      <c r="F34" s="285">
        <v>2715</v>
      </c>
      <c r="G34" s="285">
        <v>3542</v>
      </c>
      <c r="H34" s="285">
        <v>3487</v>
      </c>
      <c r="I34" s="285">
        <v>3643</v>
      </c>
      <c r="J34" s="9">
        <v>3334</v>
      </c>
      <c r="K34" s="9">
        <v>3406</v>
      </c>
      <c r="L34" s="9">
        <v>3331</v>
      </c>
      <c r="M34" s="9">
        <v>3437</v>
      </c>
    </row>
    <row r="35" spans="1:13">
      <c r="A35" s="4" t="s">
        <v>329</v>
      </c>
      <c r="B35" s="4" t="s">
        <v>251</v>
      </c>
      <c r="C35" s="288">
        <v>612</v>
      </c>
      <c r="D35" s="284">
        <v>590</v>
      </c>
      <c r="E35" s="284">
        <v>554</v>
      </c>
      <c r="F35" s="284">
        <v>504</v>
      </c>
      <c r="G35" s="284">
        <v>622</v>
      </c>
      <c r="H35" s="284">
        <v>515</v>
      </c>
      <c r="I35" s="284">
        <v>468</v>
      </c>
      <c r="J35" s="284">
        <v>388</v>
      </c>
      <c r="K35" s="284">
        <v>543</v>
      </c>
      <c r="L35" s="284">
        <v>555</v>
      </c>
      <c r="M35" s="284">
        <v>494</v>
      </c>
    </row>
    <row r="36" spans="1:13">
      <c r="A36" s="266" t="s">
        <v>330</v>
      </c>
      <c r="B36" s="266" t="s">
        <v>237</v>
      </c>
      <c r="C36" s="300">
        <v>17.399999999999999</v>
      </c>
      <c r="D36" s="280">
        <v>18.5</v>
      </c>
      <c r="E36" s="280">
        <v>18.100000000000001</v>
      </c>
      <c r="F36" s="280">
        <v>18.600000000000001</v>
      </c>
      <c r="G36" s="280">
        <v>17.600000000000001</v>
      </c>
      <c r="H36" s="280">
        <v>14.8</v>
      </c>
      <c r="I36" s="280">
        <v>12.8</v>
      </c>
      <c r="J36" s="280">
        <v>11.6</v>
      </c>
      <c r="K36" s="280">
        <v>15.9</v>
      </c>
      <c r="L36" s="280">
        <v>16.7</v>
      </c>
      <c r="M36" s="280">
        <v>14.4</v>
      </c>
    </row>
    <row r="37" spans="1:13">
      <c r="A37" s="308" t="s">
        <v>359</v>
      </c>
      <c r="B37" s="1"/>
    </row>
    <row r="38" spans="1:13">
      <c r="A38" s="1" t="s">
        <v>360</v>
      </c>
      <c r="B38" s="1"/>
    </row>
    <row r="39" spans="1:13">
      <c r="A39" s="1"/>
      <c r="B39" s="1"/>
    </row>
    <row r="40" spans="1:13" ht="22.5">
      <c r="A40" s="5" t="s">
        <v>354</v>
      </c>
      <c r="B40" s="5" t="s">
        <v>262</v>
      </c>
      <c r="C40" s="205" t="s">
        <v>386</v>
      </c>
      <c r="D40" s="206" t="s">
        <v>231</v>
      </c>
      <c r="E40" s="206" t="s">
        <v>224</v>
      </c>
      <c r="F40" s="206" t="s">
        <v>138</v>
      </c>
      <c r="G40" s="206" t="s">
        <v>139</v>
      </c>
      <c r="H40" s="206" t="s">
        <v>140</v>
      </c>
      <c r="I40" s="283">
        <v>2015</v>
      </c>
      <c r="J40" s="283">
        <v>2014</v>
      </c>
      <c r="K40" s="283">
        <v>2013</v>
      </c>
      <c r="L40" s="283">
        <v>2012</v>
      </c>
      <c r="M40" s="283">
        <v>2011</v>
      </c>
    </row>
    <row r="41" spans="1:13">
      <c r="A41" s="265" t="s">
        <v>339</v>
      </c>
      <c r="B41" s="265" t="s">
        <v>250</v>
      </c>
      <c r="C41" s="298">
        <v>579</v>
      </c>
      <c r="D41" s="293">
        <v>621</v>
      </c>
      <c r="E41" s="293">
        <v>639</v>
      </c>
      <c r="F41" s="293">
        <v>648</v>
      </c>
      <c r="G41" s="293">
        <v>653</v>
      </c>
      <c r="H41" s="293">
        <v>664</v>
      </c>
      <c r="I41" s="293">
        <v>693</v>
      </c>
      <c r="J41" s="293">
        <v>691</v>
      </c>
      <c r="K41" s="293">
        <v>670</v>
      </c>
      <c r="L41" s="293">
        <v>697</v>
      </c>
      <c r="M41" s="293">
        <v>718</v>
      </c>
    </row>
    <row r="42" spans="1:13">
      <c r="A42" s="4" t="s">
        <v>340</v>
      </c>
      <c r="B42" s="4" t="s">
        <v>251</v>
      </c>
      <c r="C42" s="288">
        <v>23</v>
      </c>
      <c r="D42" s="284">
        <v>36</v>
      </c>
      <c r="E42" s="284">
        <v>22</v>
      </c>
      <c r="F42" s="284">
        <v>26</v>
      </c>
      <c r="G42" s="284">
        <v>39</v>
      </c>
      <c r="H42" s="284">
        <v>36</v>
      </c>
      <c r="I42" s="284">
        <v>19</v>
      </c>
      <c r="J42" s="284">
        <v>14</v>
      </c>
      <c r="K42" s="284">
        <v>3</v>
      </c>
      <c r="L42" s="284">
        <v>21</v>
      </c>
      <c r="M42" s="284">
        <v>12</v>
      </c>
    </row>
    <row r="43" spans="1:13">
      <c r="A43" s="4" t="s">
        <v>341</v>
      </c>
      <c r="B43" s="4" t="s">
        <v>237</v>
      </c>
      <c r="C43" s="289">
        <v>4</v>
      </c>
      <c r="D43" s="274">
        <v>5.8</v>
      </c>
      <c r="E43" s="274">
        <v>3.4</v>
      </c>
      <c r="F43" s="274">
        <v>4</v>
      </c>
      <c r="G43" s="274">
        <v>6</v>
      </c>
      <c r="H43" s="274">
        <v>5.4</v>
      </c>
      <c r="I43" s="274">
        <v>2.7</v>
      </c>
      <c r="J43" s="274">
        <v>2</v>
      </c>
      <c r="K43" s="274">
        <v>0.4</v>
      </c>
      <c r="L43" s="274">
        <v>3</v>
      </c>
      <c r="M43" s="274">
        <v>1.7</v>
      </c>
    </row>
    <row r="44" spans="1:13">
      <c r="A44" s="266" t="s">
        <v>355</v>
      </c>
      <c r="B44" s="266" t="s">
        <v>263</v>
      </c>
      <c r="C44" s="290">
        <v>-13</v>
      </c>
      <c r="D44" s="286">
        <v>-3</v>
      </c>
      <c r="E44" s="286">
        <v>-5</v>
      </c>
      <c r="F44" s="286">
        <v>-2</v>
      </c>
      <c r="G44" s="286">
        <v>-1</v>
      </c>
      <c r="H44" s="286">
        <v>-4</v>
      </c>
      <c r="I44" s="286">
        <v>-2</v>
      </c>
      <c r="J44" s="279">
        <v>5</v>
      </c>
      <c r="K44" s="279">
        <v>0</v>
      </c>
      <c r="L44" s="279">
        <v>13</v>
      </c>
      <c r="M44" s="279">
        <v>4</v>
      </c>
    </row>
    <row r="45" spans="1:13">
      <c r="A45" s="1" t="s">
        <v>337</v>
      </c>
      <c r="B45" s="1"/>
    </row>
    <row r="46" spans="1:13">
      <c r="A46" s="1" t="s">
        <v>258</v>
      </c>
      <c r="B46" s="1"/>
    </row>
    <row r="47" spans="1:13">
      <c r="A47" s="1"/>
      <c r="B47" s="1"/>
    </row>
    <row r="48" spans="1:13" ht="22.5">
      <c r="A48" s="5" t="s">
        <v>356</v>
      </c>
      <c r="B48" s="5" t="s">
        <v>266</v>
      </c>
      <c r="C48" s="205" t="s">
        <v>387</v>
      </c>
      <c r="D48" s="206" t="s">
        <v>231</v>
      </c>
      <c r="E48" s="206" t="s">
        <v>224</v>
      </c>
      <c r="F48" s="206" t="s">
        <v>138</v>
      </c>
      <c r="G48" s="206" t="s">
        <v>139</v>
      </c>
      <c r="H48" s="206" t="s">
        <v>140</v>
      </c>
      <c r="I48" s="283">
        <v>2015</v>
      </c>
      <c r="J48" s="283">
        <v>2014</v>
      </c>
      <c r="K48" s="283">
        <v>2013</v>
      </c>
      <c r="L48" s="283">
        <v>2012</v>
      </c>
      <c r="M48" s="283">
        <v>2011</v>
      </c>
    </row>
    <row r="49" spans="1:13">
      <c r="A49" s="265" t="s">
        <v>339</v>
      </c>
      <c r="B49" s="265" t="s">
        <v>250</v>
      </c>
      <c r="C49" s="298">
        <v>193</v>
      </c>
      <c r="D49" s="293">
        <v>318</v>
      </c>
      <c r="E49" s="293">
        <v>326</v>
      </c>
      <c r="F49" s="293">
        <v>262</v>
      </c>
      <c r="G49" s="293">
        <v>256</v>
      </c>
      <c r="H49" s="293">
        <v>226</v>
      </c>
      <c r="I49" s="295" t="s">
        <v>264</v>
      </c>
      <c r="J49" s="295" t="s">
        <v>264</v>
      </c>
      <c r="K49" s="295" t="s">
        <v>264</v>
      </c>
      <c r="L49" s="295" t="s">
        <v>264</v>
      </c>
      <c r="M49" s="295" t="s">
        <v>264</v>
      </c>
    </row>
    <row r="50" spans="1:13">
      <c r="A50" s="4" t="s">
        <v>340</v>
      </c>
      <c r="B50" s="4" t="s">
        <v>251</v>
      </c>
      <c r="C50" s="288">
        <v>66</v>
      </c>
      <c r="D50" s="284">
        <v>138</v>
      </c>
      <c r="E50" s="284">
        <v>129</v>
      </c>
      <c r="F50" s="284">
        <v>101</v>
      </c>
      <c r="G50" s="284">
        <v>99</v>
      </c>
      <c r="H50" s="284">
        <v>89</v>
      </c>
      <c r="I50" s="294" t="s">
        <v>264</v>
      </c>
      <c r="J50" s="294" t="s">
        <v>264</v>
      </c>
      <c r="K50" s="294" t="s">
        <v>264</v>
      </c>
      <c r="L50" s="294" t="s">
        <v>264</v>
      </c>
      <c r="M50" s="294" t="s">
        <v>264</v>
      </c>
    </row>
    <row r="51" spans="1:13">
      <c r="A51" s="266" t="s">
        <v>341</v>
      </c>
      <c r="B51" s="266" t="s">
        <v>237</v>
      </c>
      <c r="C51" s="300">
        <v>34.200000000000003</v>
      </c>
      <c r="D51" s="280">
        <v>43.4</v>
      </c>
      <c r="E51" s="280">
        <v>39.6</v>
      </c>
      <c r="F51" s="280">
        <v>38.5</v>
      </c>
      <c r="G51" s="280">
        <v>38.700000000000003</v>
      </c>
      <c r="H51" s="280">
        <v>39.4</v>
      </c>
      <c r="I51" s="296" t="s">
        <v>264</v>
      </c>
      <c r="J51" s="296" t="s">
        <v>264</v>
      </c>
      <c r="K51" s="296" t="s">
        <v>264</v>
      </c>
      <c r="L51" s="296" t="s">
        <v>264</v>
      </c>
      <c r="M51" s="296" t="s">
        <v>264</v>
      </c>
    </row>
    <row r="52" spans="1:13">
      <c r="A52" s="1"/>
      <c r="B52" s="1"/>
    </row>
    <row r="53" spans="1:13" ht="22.5">
      <c r="A53" s="5" t="s">
        <v>357</v>
      </c>
      <c r="B53" s="5" t="s">
        <v>265</v>
      </c>
      <c r="C53" s="205" t="s">
        <v>389</v>
      </c>
      <c r="D53" s="206" t="s">
        <v>231</v>
      </c>
      <c r="E53" s="206" t="s">
        <v>224</v>
      </c>
      <c r="F53" s="206" t="s">
        <v>138</v>
      </c>
      <c r="G53" s="206" t="s">
        <v>139</v>
      </c>
      <c r="H53" s="206" t="s">
        <v>140</v>
      </c>
      <c r="I53" s="283">
        <v>2015</v>
      </c>
      <c r="J53" s="283">
        <v>2014</v>
      </c>
      <c r="K53" s="283">
        <v>2013</v>
      </c>
      <c r="L53" s="283">
        <v>2012</v>
      </c>
      <c r="M53" s="283">
        <v>2011</v>
      </c>
    </row>
    <row r="54" spans="1:13">
      <c r="A54" s="265" t="s">
        <v>339</v>
      </c>
      <c r="B54" s="265" t="s">
        <v>250</v>
      </c>
      <c r="C54" s="287">
        <v>1549</v>
      </c>
      <c r="D54" s="285">
        <v>1294</v>
      </c>
      <c r="E54" s="285">
        <v>1326</v>
      </c>
      <c r="F54" s="285">
        <v>1317</v>
      </c>
      <c r="G54" s="295" t="s">
        <v>264</v>
      </c>
      <c r="H54" s="295" t="s">
        <v>264</v>
      </c>
      <c r="I54" s="295" t="s">
        <v>264</v>
      </c>
      <c r="J54" s="295" t="s">
        <v>264</v>
      </c>
      <c r="K54" s="295" t="s">
        <v>264</v>
      </c>
      <c r="L54" s="295" t="s">
        <v>264</v>
      </c>
      <c r="M54" s="295" t="s">
        <v>264</v>
      </c>
    </row>
    <row r="55" spans="1:13">
      <c r="A55" s="4" t="s">
        <v>340</v>
      </c>
      <c r="B55" s="4" t="s">
        <v>251</v>
      </c>
      <c r="C55" s="288">
        <v>165</v>
      </c>
      <c r="D55" s="284">
        <v>93</v>
      </c>
      <c r="E55" s="284">
        <v>53</v>
      </c>
      <c r="F55" s="284">
        <v>28</v>
      </c>
      <c r="G55" s="294" t="s">
        <v>264</v>
      </c>
      <c r="H55" s="294" t="s">
        <v>264</v>
      </c>
      <c r="I55" s="294" t="s">
        <v>264</v>
      </c>
      <c r="J55" s="294" t="s">
        <v>264</v>
      </c>
      <c r="K55" s="294" t="s">
        <v>264</v>
      </c>
      <c r="L55" s="294" t="s">
        <v>264</v>
      </c>
      <c r="M55" s="294" t="s">
        <v>264</v>
      </c>
    </row>
    <row r="56" spans="1:13">
      <c r="A56" s="266" t="s">
        <v>341</v>
      </c>
      <c r="B56" s="266" t="s">
        <v>237</v>
      </c>
      <c r="C56" s="299">
        <v>10.7</v>
      </c>
      <c r="D56" s="297">
        <v>7.2</v>
      </c>
      <c r="E56" s="297">
        <v>4</v>
      </c>
      <c r="F56" s="297">
        <v>2.1</v>
      </c>
      <c r="G56" s="296" t="s">
        <v>264</v>
      </c>
      <c r="H56" s="296" t="s">
        <v>264</v>
      </c>
      <c r="I56" s="296" t="s">
        <v>264</v>
      </c>
      <c r="J56" s="296" t="s">
        <v>264</v>
      </c>
      <c r="K56" s="296" t="s">
        <v>264</v>
      </c>
      <c r="L56" s="296" t="s">
        <v>264</v>
      </c>
      <c r="M56" s="296" t="s">
        <v>264</v>
      </c>
    </row>
    <row r="57" spans="1:13">
      <c r="A57" s="1"/>
      <c r="B57" s="1"/>
    </row>
    <row r="58" spans="1:13" ht="22.5">
      <c r="A58" s="5" t="s">
        <v>358</v>
      </c>
      <c r="B58" s="5" t="s">
        <v>267</v>
      </c>
      <c r="C58" s="205" t="s">
        <v>389</v>
      </c>
      <c r="D58" s="206" t="s">
        <v>231</v>
      </c>
      <c r="E58" s="206" t="s">
        <v>224</v>
      </c>
      <c r="F58" s="206" t="s">
        <v>138</v>
      </c>
      <c r="G58" s="206" t="s">
        <v>139</v>
      </c>
      <c r="H58" s="206" t="s">
        <v>140</v>
      </c>
      <c r="I58" s="283">
        <v>2015</v>
      </c>
      <c r="J58" s="283">
        <v>2014</v>
      </c>
      <c r="K58" s="283">
        <v>2013</v>
      </c>
      <c r="L58" s="283">
        <v>2012</v>
      </c>
      <c r="M58" s="283">
        <v>2011</v>
      </c>
    </row>
    <row r="59" spans="1:13">
      <c r="A59" s="265" t="s">
        <v>339</v>
      </c>
      <c r="B59" s="265" t="s">
        <v>250</v>
      </c>
      <c r="C59" s="298">
        <v>530</v>
      </c>
      <c r="D59" s="293">
        <v>573</v>
      </c>
      <c r="E59" s="293">
        <v>749</v>
      </c>
      <c r="F59" s="293">
        <v>768</v>
      </c>
      <c r="G59" s="295" t="s">
        <v>264</v>
      </c>
      <c r="H59" s="295" t="s">
        <v>264</v>
      </c>
      <c r="I59" s="295" t="s">
        <v>264</v>
      </c>
      <c r="J59" s="295" t="s">
        <v>264</v>
      </c>
      <c r="K59" s="295" t="s">
        <v>264</v>
      </c>
      <c r="L59" s="295" t="s">
        <v>264</v>
      </c>
      <c r="M59" s="295" t="s">
        <v>264</v>
      </c>
    </row>
    <row r="60" spans="1:13">
      <c r="A60" s="4" t="s">
        <v>340</v>
      </c>
      <c r="B60" s="4" t="s">
        <v>251</v>
      </c>
      <c r="C60" s="288">
        <v>4</v>
      </c>
      <c r="D60" s="284">
        <v>-23</v>
      </c>
      <c r="E60" s="284">
        <v>23</v>
      </c>
      <c r="F60" s="284">
        <v>81</v>
      </c>
      <c r="G60" s="294" t="s">
        <v>264</v>
      </c>
      <c r="H60" s="294" t="s">
        <v>264</v>
      </c>
      <c r="I60" s="294" t="s">
        <v>264</v>
      </c>
      <c r="J60" s="294" t="s">
        <v>264</v>
      </c>
      <c r="K60" s="294" t="s">
        <v>264</v>
      </c>
      <c r="L60" s="294" t="s">
        <v>264</v>
      </c>
      <c r="M60" s="294" t="s">
        <v>264</v>
      </c>
    </row>
    <row r="61" spans="1:13">
      <c r="A61" s="266" t="s">
        <v>341</v>
      </c>
      <c r="B61" s="266" t="s">
        <v>237</v>
      </c>
      <c r="C61" s="299">
        <v>0.8</v>
      </c>
      <c r="D61" s="297">
        <v>-4</v>
      </c>
      <c r="E61" s="297">
        <v>3.1</v>
      </c>
      <c r="F61" s="297">
        <v>10.5</v>
      </c>
      <c r="G61" s="296" t="s">
        <v>264</v>
      </c>
      <c r="H61" s="296" t="s">
        <v>264</v>
      </c>
      <c r="I61" s="296" t="s">
        <v>264</v>
      </c>
      <c r="J61" s="296" t="s">
        <v>264</v>
      </c>
      <c r="K61" s="296" t="s">
        <v>264</v>
      </c>
      <c r="L61" s="296" t="s">
        <v>264</v>
      </c>
      <c r="M61" s="296" t="s">
        <v>264</v>
      </c>
    </row>
    <row r="62" spans="1:13">
      <c r="C62" s="335"/>
    </row>
  </sheetData>
  <mergeCells count="1">
    <mergeCell ref="A1:M1"/>
  </mergeCells>
  <phoneticPr fontId="15"/>
  <pageMargins left="0.70866141732283472" right="0.70866141732283472" top="0.74803149606299213" bottom="0.74803149606299213" header="0.31496062992125984" footer="0.31496062992125984"/>
  <pageSetup paperSize="9" scale="81" orientation="landscape" r:id="rId1"/>
  <rowBreaks count="1" manualBreakCount="1">
    <brk id="38" max="1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3"/>
  <sheetViews>
    <sheetView zoomScale="110" zoomScaleNormal="110" zoomScaleSheetLayoutView="110" workbookViewId="0">
      <selection activeCell="B22" sqref="B22"/>
    </sheetView>
  </sheetViews>
  <sheetFormatPr defaultColWidth="9" defaultRowHeight="11.25"/>
  <cols>
    <col min="1" max="2" width="38.375" style="50" customWidth="1"/>
    <col min="3" max="8" width="6.125" style="50" customWidth="1"/>
    <col min="9" max="16384" width="9" style="50"/>
  </cols>
  <sheetData>
    <row r="1" spans="1:8">
      <c r="A1" s="382" t="s">
        <v>157</v>
      </c>
      <c r="B1" s="382"/>
      <c r="C1" s="382"/>
      <c r="D1" s="382"/>
      <c r="E1" s="382"/>
      <c r="F1" s="382"/>
      <c r="G1" s="382"/>
      <c r="H1" s="382"/>
    </row>
    <row r="2" spans="1:8">
      <c r="A2" s="140"/>
      <c r="B2" s="140"/>
      <c r="C2" s="140"/>
      <c r="D2" s="140"/>
      <c r="E2" s="383"/>
      <c r="F2" s="383"/>
      <c r="G2" s="383"/>
      <c r="H2" s="383"/>
    </row>
    <row r="3" spans="1:8" s="89" customFormat="1">
      <c r="A3" s="141"/>
      <c r="B3" s="141"/>
      <c r="C3" s="355">
        <v>2021</v>
      </c>
      <c r="D3" s="120">
        <v>2020</v>
      </c>
      <c r="E3" s="120">
        <v>2019</v>
      </c>
      <c r="F3" s="120">
        <v>2018</v>
      </c>
      <c r="G3" s="120">
        <v>2017</v>
      </c>
      <c r="H3" s="120">
        <v>2016</v>
      </c>
    </row>
    <row r="4" spans="1:8" ht="22.5">
      <c r="A4" s="309" t="s">
        <v>369</v>
      </c>
      <c r="B4" s="310" t="s">
        <v>361</v>
      </c>
      <c r="C4" s="313"/>
      <c r="D4" s="348">
        <v>2120</v>
      </c>
      <c r="E4" s="144">
        <v>120</v>
      </c>
      <c r="F4" s="143">
        <v>120</v>
      </c>
      <c r="G4" s="144"/>
      <c r="H4" s="145"/>
    </row>
    <row r="5" spans="1:8">
      <c r="A5" s="311" t="s">
        <v>370</v>
      </c>
      <c r="B5" s="312" t="s">
        <v>362</v>
      </c>
      <c r="C5" s="313"/>
      <c r="D5" s="349">
        <v>84.4</v>
      </c>
      <c r="E5" s="314">
        <v>100</v>
      </c>
      <c r="F5" s="314">
        <v>111.9</v>
      </c>
      <c r="G5" s="315">
        <v>116.7</v>
      </c>
      <c r="H5" s="316">
        <v>119.6</v>
      </c>
    </row>
    <row r="6" spans="1:8">
      <c r="A6" s="313" t="s">
        <v>371</v>
      </c>
      <c r="B6" s="312" t="s">
        <v>363</v>
      </c>
      <c r="C6" s="313"/>
      <c r="D6" s="349">
        <v>96.2</v>
      </c>
      <c r="E6" s="314">
        <v>100</v>
      </c>
      <c r="F6" s="314">
        <v>103.2</v>
      </c>
      <c r="G6" s="315">
        <v>106.2</v>
      </c>
      <c r="H6" s="316">
        <v>103.7</v>
      </c>
    </row>
    <row r="7" spans="1:8" ht="22.5">
      <c r="A7" s="358" t="s">
        <v>372</v>
      </c>
      <c r="B7" s="359" t="s">
        <v>364</v>
      </c>
      <c r="C7" s="360" t="s">
        <v>396</v>
      </c>
      <c r="D7" s="349">
        <v>68.599999999999994</v>
      </c>
      <c r="E7" s="349">
        <v>56.4</v>
      </c>
      <c r="F7" s="349">
        <v>49.3</v>
      </c>
      <c r="G7" s="315">
        <v>47.8</v>
      </c>
      <c r="H7" s="316">
        <v>39.6</v>
      </c>
    </row>
    <row r="8" spans="1:8">
      <c r="A8" s="358" t="s">
        <v>373</v>
      </c>
      <c r="B8" s="359" t="s">
        <v>365</v>
      </c>
      <c r="C8" s="360" t="s">
        <v>397</v>
      </c>
      <c r="D8" s="350">
        <v>69</v>
      </c>
      <c r="E8" s="350">
        <v>64</v>
      </c>
      <c r="F8" s="350">
        <v>68</v>
      </c>
      <c r="G8" s="317">
        <v>66</v>
      </c>
      <c r="H8" s="318">
        <v>66</v>
      </c>
    </row>
    <row r="9" spans="1:8">
      <c r="A9" s="358" t="s">
        <v>393</v>
      </c>
      <c r="B9" s="359" t="s">
        <v>394</v>
      </c>
      <c r="C9" s="361" t="s">
        <v>395</v>
      </c>
      <c r="D9" s="362">
        <v>1.59</v>
      </c>
      <c r="E9" s="362">
        <v>1.36</v>
      </c>
      <c r="F9" s="362">
        <v>1.04</v>
      </c>
      <c r="G9" s="317"/>
      <c r="H9" s="318"/>
    </row>
    <row r="10" spans="1:8">
      <c r="A10" s="358" t="s">
        <v>374</v>
      </c>
      <c r="B10" s="359" t="s">
        <v>366</v>
      </c>
      <c r="C10" s="361" t="s">
        <v>398</v>
      </c>
      <c r="D10" s="349">
        <v>31</v>
      </c>
      <c r="E10" s="349">
        <v>29.9</v>
      </c>
      <c r="F10" s="349">
        <v>29.7</v>
      </c>
      <c r="G10" s="315">
        <v>29.1</v>
      </c>
      <c r="H10" s="316">
        <v>28.9</v>
      </c>
    </row>
    <row r="11" spans="1:8">
      <c r="A11" s="358" t="s">
        <v>375</v>
      </c>
      <c r="B11" s="359" t="s">
        <v>367</v>
      </c>
      <c r="C11" s="361" t="s">
        <v>399</v>
      </c>
      <c r="D11" s="350">
        <v>58</v>
      </c>
      <c r="E11" s="350">
        <v>33</v>
      </c>
      <c r="F11" s="350">
        <v>33</v>
      </c>
      <c r="G11" s="317">
        <v>33</v>
      </c>
      <c r="H11" s="318">
        <v>33</v>
      </c>
    </row>
    <row r="12" spans="1:8">
      <c r="A12" s="363" t="s">
        <v>376</v>
      </c>
      <c r="B12" s="364" t="s">
        <v>368</v>
      </c>
      <c r="C12" s="365">
        <v>16.600000000000001</v>
      </c>
      <c r="D12" s="351">
        <v>17</v>
      </c>
      <c r="E12" s="366">
        <v>0</v>
      </c>
      <c r="F12" s="351">
        <v>11</v>
      </c>
      <c r="G12" s="319">
        <v>11</v>
      </c>
      <c r="H12" s="320">
        <v>11</v>
      </c>
    </row>
    <row r="13" spans="1:8">
      <c r="A13" s="50" t="s">
        <v>225</v>
      </c>
    </row>
  </sheetData>
  <mergeCells count="2">
    <mergeCell ref="A1:H1"/>
    <mergeCell ref="E2:H2"/>
  </mergeCells>
  <phoneticPr fontId="22"/>
  <pageMargins left="0.70866141732283472" right="0.70866141732283472" top="0.74803149606299213" bottom="0.74803149606299213" header="0.31496062992125984" footer="0.31496062992125984"/>
  <pageSetup paperSize="9" scale="8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Profit and Loss Trends</vt:lpstr>
      <vt:lpstr>Profit and loss(Quarterly Data)</vt:lpstr>
      <vt:lpstr>Segment Information</vt:lpstr>
      <vt:lpstr>Financial Condition</vt:lpstr>
      <vt:lpstr>Value Indicators</vt:lpstr>
      <vt:lpstr>Per Share Data</vt:lpstr>
      <vt:lpstr>Other</vt:lpstr>
      <vt:lpstr>Data of Business Companies</vt:lpstr>
      <vt:lpstr>Non-financial data</vt:lpstr>
      <vt:lpstr>'Data of Business Companies'!Print_Area</vt:lpstr>
      <vt:lpstr>'Financial Condition'!Print_Area</vt:lpstr>
      <vt:lpstr>'Non-financial data'!Print_Area</vt:lpstr>
      <vt:lpstr>Other!Print_Area</vt:lpstr>
      <vt:lpstr>'Per Share Data'!Print_Area</vt:lpstr>
      <vt:lpstr>'Profit and Loss Trends'!Print_Area</vt:lpstr>
      <vt:lpstr>'Profit and loss(Quarterly Data)'!Print_Area</vt:lpstr>
      <vt:lpstr>'Segment Information'!Print_Area</vt:lpstr>
      <vt:lpstr>'Value Indicators'!Print_Area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Dore Pham An</dc:creator>
  <cp:lastModifiedBy>motohashi</cp:lastModifiedBy>
  <cp:lastPrinted>2022-08-08T07:26:05Z</cp:lastPrinted>
  <dcterms:created xsi:type="dcterms:W3CDTF">2013-06-26T09:50:37Z</dcterms:created>
  <dcterms:modified xsi:type="dcterms:W3CDTF">2022-11-09T06:57:28Z</dcterms:modified>
</cp:coreProperties>
</file>